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耗材采购清单》及一轮报价格式" sheetId="1" r:id="rId1"/>
    <sheet name="投标产品生产厂家所有符合功能参数的型号规格明细表" sheetId="2" r:id="rId2"/>
  </sheets>
  <definedNames>
    <definedName name="_xlnm._FilterDatabase" localSheetId="0" hidden="1">《耗材采购清单》及一轮报价格式!$A$4:$O$202</definedName>
    <definedName name="_xlnm.Print_Titles" localSheetId="0">《耗材采购清单》及一轮报价格式!$4:$4</definedName>
    <definedName name="_xlnm.Print_Area" localSheetId="0">《耗材采购清单》及一轮报价格式!$A$1:$O$202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<sst xmlns="http://schemas.openxmlformats.org/spreadsheetml/2006/main" count="1052" uniqueCount="411">
  <si>
    <t>《耗材采购清单》及一轮报价格式</t>
  </si>
  <si>
    <t>投标人单位全称：</t>
  </si>
  <si>
    <r>
      <rPr>
        <b/>
        <sz val="12"/>
        <rFont val="宋体"/>
        <charset val="134"/>
        <scheme val="minor"/>
      </rPr>
      <t>说明：</t>
    </r>
    <r>
      <rPr>
        <sz val="12"/>
        <rFont val="宋体"/>
        <charset val="134"/>
        <scheme val="minor"/>
      </rPr>
      <t>1.投标人可以就《耗材采购清单》部分耗材参与投标。
2.本表格式固定，投标人不得进行任何修改、删除操作，也不可对格式进行调整，仅能在指定位置填写挂网价（元）、单价、投标人名称、制造商名称、制造商联系人、联系方式、医保编码及备注，</t>
    </r>
    <r>
      <rPr>
        <b/>
        <sz val="12"/>
        <rFont val="宋体"/>
        <charset val="134"/>
        <scheme val="minor"/>
      </rPr>
      <t>单价保留小数点后两位</t>
    </r>
    <r>
      <rPr>
        <sz val="12"/>
        <rFont val="宋体"/>
        <charset val="134"/>
        <scheme val="minor"/>
      </rPr>
      <t>。</t>
    </r>
    <r>
      <rPr>
        <b/>
        <sz val="12"/>
        <rFont val="宋体"/>
        <charset val="134"/>
        <scheme val="minor"/>
      </rPr>
      <t xml:space="preserve">
3.若所投耗材在重庆药品和医用耗材招采管理系统公示的有对应医保编码，须填写。
4.投标人须按指定的型号规格进行合理报价。
5.统一报价：</t>
    </r>
    <r>
      <rPr>
        <sz val="12"/>
        <rFont val="宋体"/>
        <charset val="134"/>
        <scheme val="minor"/>
      </rPr>
      <t>须对该品目耗材下所有指定的型号规格进行唯一报价，即该耗材所有指定的型号规格所报价格为后续供货价格，品目总价即为单价。</t>
    </r>
    <r>
      <rPr>
        <b/>
        <sz val="12"/>
        <rFont val="宋体"/>
        <charset val="134"/>
        <scheme val="minor"/>
      </rPr>
      <t xml:space="preserve">
  系数报价：</t>
    </r>
    <r>
      <rPr>
        <sz val="12"/>
        <rFont val="宋体"/>
        <charset val="134"/>
        <scheme val="minor"/>
      </rPr>
      <t>须对该品目耗材下所有指定的型号规格进行报价，品目总价为单型号价格×系数之和；</t>
    </r>
    <r>
      <rPr>
        <b/>
        <sz val="12"/>
        <rFont val="宋体"/>
        <charset val="134"/>
        <scheme val="minor"/>
      </rPr>
      <t xml:space="preserve">
  单独报价：</t>
    </r>
    <r>
      <rPr>
        <sz val="12"/>
        <rFont val="宋体"/>
        <charset val="134"/>
        <scheme val="minor"/>
      </rPr>
      <t>须对该品目耗材下指定的型号规格进行报价，品目总价即为单价；</t>
    </r>
    <r>
      <rPr>
        <b/>
        <sz val="12"/>
        <rFont val="宋体"/>
        <charset val="134"/>
        <scheme val="minor"/>
      </rPr>
      <t xml:space="preserve">
  三种报价方式均以品目总价为价格排序的依据选取一家制造商或经销商进行供货。
6.同一型号规格耗材只可选择一家生产厂家的产品参与投标；若该品目耗材中包含多种型号规格，不同型号规格可选择不同的生产厂家。
7.为方便数据统计，请在“投标人名称”列逐行填写内容(不参与报价的耗材对应行可不填写)。</t>
    </r>
  </si>
  <si>
    <t>序号</t>
  </si>
  <si>
    <t>耗材名称</t>
  </si>
  <si>
    <t>型号规格</t>
  </si>
  <si>
    <t>主要功能参数</t>
  </si>
  <si>
    <t>单位</t>
  </si>
  <si>
    <t>系数</t>
  </si>
  <si>
    <t>品目总价（元）</t>
  </si>
  <si>
    <t>挂网价（元）</t>
  </si>
  <si>
    <t>报价单价
（元）</t>
  </si>
  <si>
    <t>投标人名称</t>
  </si>
  <si>
    <t>制造商名称</t>
  </si>
  <si>
    <t>制造商联系人、联系方式</t>
  </si>
  <si>
    <t>医保编码
（若有）</t>
  </si>
  <si>
    <t>是否收费</t>
  </si>
  <si>
    <t>说明</t>
  </si>
  <si>
    <t>高压造影注射器及附件</t>
  </si>
  <si>
    <t>200ml、双筒带附件（连接管、吸药器）</t>
  </si>
  <si>
    <t>适用于CT、DSA、MRI、US检查时，与高压注射设备配套使用。</t>
  </si>
  <si>
    <t>套</t>
  </si>
  <si>
    <t>是</t>
  </si>
  <si>
    <t>100ml、双筒带附件（连接管、吸药器）</t>
  </si>
  <si>
    <t>65ml、双筒带附件（连接管、吸药器）</t>
  </si>
  <si>
    <t>200ml、单筒带附件（连接管、吸药器）</t>
  </si>
  <si>
    <t>150ml、单筒带附件（连接管、吸药器）</t>
  </si>
  <si>
    <t>造影留置针</t>
  </si>
  <si>
    <t>20G</t>
  </si>
  <si>
    <t>配有肝素帽，适用于进行造影剂注射和采血。</t>
  </si>
  <si>
    <t>支</t>
  </si>
  <si>
    <t>医用几丁糖</t>
  </si>
  <si>
    <t>3ml</t>
  </si>
  <si>
    <t>促进上皮细胞增长，抑制成纤维细胞生长，润滑生物屏障、抑菌促愈、增强免疫力、止血、预防术后粘连等作用。</t>
  </si>
  <si>
    <t>盒</t>
  </si>
  <si>
    <t>2ml</t>
  </si>
  <si>
    <t>适用于所有腹腔、盆腔手术，可预防术后肠粘连和盆腔粘连。</t>
  </si>
  <si>
    <t>几丁糖液体敷料</t>
  </si>
  <si>
    <t>15ml</t>
  </si>
  <si>
    <t>抗菌护创、镇痛止血、促进伤口愈合、抑制瘢痕形成等作用。</t>
  </si>
  <si>
    <t>透明敷料</t>
  </si>
  <si>
    <t>粘贴部≥60mm*70mm</t>
  </si>
  <si>
    <t>本产品是在聚氨酯薄膜基材上涂布粘合剂形成的胶带和无纺布吸收垫组成的敷料。</t>
  </si>
  <si>
    <t>粘贴部≥80mm*120mm</t>
  </si>
  <si>
    <t>粘贴部≥90mm*200mm</t>
  </si>
  <si>
    <t>功能性敷料</t>
  </si>
  <si>
    <t>30ml</t>
  </si>
  <si>
    <t>止血、光谱抗菌，止痛，促进伤口愈合和修复，抑制瘢痕的形成。脱乙酰度大于90</t>
  </si>
  <si>
    <t>胸腹腔引流导管</t>
  </si>
  <si>
    <t>导丝导入直型 ，6Fr-16Fr各型号</t>
  </si>
  <si>
    <t>用于体内体液，积气，脓肿，囊肿，黄疸梗阻的引流。包括引流导管、穿刺针、导丝、扩张器等。</t>
  </si>
  <si>
    <t>统一报价，需提供本厂家符合的所有型号清单，格式见附表</t>
  </si>
  <si>
    <t>直型，6Fr-34Fr各型号</t>
  </si>
  <si>
    <t>主要用于排出胸腔内气体、液体，包括引流导管、穿刺针、导丝和扩张器等。</t>
  </si>
  <si>
    <t>弯型，6Fr-34Fr各型号</t>
  </si>
  <si>
    <t>腹腔引流导管</t>
  </si>
  <si>
    <t>弯型6Fr-14Fr各型号，20cm≤长度≤30cm</t>
  </si>
  <si>
    <t>经腹腔肝脓肿切开手术后腹腔积液的引流。包括腹腔引流导管、穿刺针、导丝、扩张器等。</t>
  </si>
  <si>
    <t>弯型6Fr-14Fr各型号，40cm≤长度≤50cm</t>
  </si>
  <si>
    <t>引流管路</t>
  </si>
  <si>
    <t>普通弯型，各型号</t>
  </si>
  <si>
    <t>供临床外科手术引流用，将患者积液、渗出液向体外引流。长度200mm-250mm，由导管、导丝、  扩张器、导引穿刺针等组成</t>
  </si>
  <si>
    <t>负压十字槽型，各型号</t>
  </si>
  <si>
    <t>供临床外科手术引流用，将患者积液、渗出液向体外引流。长度200mm-250mm，由穿刺针、引流管（带X射线显影标记线）、负压球、引流袋等组成。</t>
  </si>
  <si>
    <t>负压螺旋形，各型号</t>
  </si>
  <si>
    <t>供临床外科手术引流用，将患者积液、渗出液向体外引流。长度200mm-250mm，由螺旋型引流管和导引穿刺针、负压罐、负压球、引流袋等组成。</t>
  </si>
  <si>
    <t>负压引流护创材料</t>
  </si>
  <si>
    <t>15*10*2.5</t>
  </si>
  <si>
    <t>用于急性创面、慢性难愈合创面及外科手术后渗出液较多的创面的引流。由管路部分、发泡海绵部分和敷料组成</t>
  </si>
  <si>
    <t>20*10*2</t>
  </si>
  <si>
    <t>20*10*1</t>
  </si>
  <si>
    <t>一次性使用胸腔引流瓶</t>
  </si>
  <si>
    <t>1600ml，管长110mm</t>
  </si>
  <si>
    <t>供临床胸腔闭式引流用。由瓶体、引流管、接头、悬挂装置组成。</t>
  </si>
  <si>
    <t>个</t>
  </si>
  <si>
    <t>否</t>
  </si>
  <si>
    <t>一次性使用防逆流引流袋</t>
  </si>
  <si>
    <t>1500ml</t>
  </si>
  <si>
    <t>供临床收集和储存引流液用。</t>
  </si>
  <si>
    <t>1000ml</t>
  </si>
  <si>
    <t>一次性使用负压引流器</t>
  </si>
  <si>
    <t>用于负压引流时，与插入体内的引流导管相连接，起到充当负压传导介质和或引导、收集引流液的作用。</t>
  </si>
  <si>
    <t>20ml</t>
  </si>
  <si>
    <t>用于支气管镜肺液收集</t>
  </si>
  <si>
    <t>一次性使用冲洗管</t>
  </si>
  <si>
    <t>/</t>
  </si>
  <si>
    <t>供泌尿外科手术中，膀胱、尿路、手术器械冲洗用，由插瓶针、截流夹、导管、三通管(或二通管、四通管)、滴斗、流量调节器、连接管、硅胶管组成。</t>
  </si>
  <si>
    <t>一次性使用肠道冲洗袋</t>
  </si>
  <si>
    <t>一次性套管穿刺器</t>
  </si>
  <si>
    <t>5mm</t>
  </si>
  <si>
    <t>在腹腔镜等手术中，穿刺腹壁或胸壁，建立供内窥镜和手术器械进入体腔的工作通道，由穿刺针和套管组成。</t>
  </si>
  <si>
    <t>统一报价</t>
  </si>
  <si>
    <t>10mm</t>
  </si>
  <si>
    <t>12mm</t>
  </si>
  <si>
    <t>套装</t>
  </si>
  <si>
    <t>在腹腔镜等手术中，穿刺腹壁或胸壁，建立供内窥镜和手术器械进入体腔的工作通道，由5mm、10mm、12mm穿刺器、气腹针、标本取物袋等。</t>
  </si>
  <si>
    <t>一次性使用腰硬联合麻醉穿刺套件</t>
  </si>
  <si>
    <t>用于对人体做硬脊膜外腔和蛛网膜下腔联合麻醉时进行穿刺、注射药物。含钢丝导管、超滑塑料空针或玻璃空针</t>
  </si>
  <si>
    <t>一次性内窥镜注射针</t>
  </si>
  <si>
    <t>有效长度1800mm</t>
  </si>
  <si>
    <t>用于消化道内的黏膜下层注射，以及食道和胃的静脉曲张的治疗中的内镜下注射。针头≥22G，有效长度4mm，外管直径2.3mm</t>
  </si>
  <si>
    <t>根</t>
  </si>
  <si>
    <t>有效长度2000mm</t>
  </si>
  <si>
    <t>有效长度2300mm</t>
  </si>
  <si>
    <t>医用透明质酸钠凝胶</t>
  </si>
  <si>
    <t>辅助用于预防或减少腹（盆）腔手术的术后粘连。</t>
  </si>
  <si>
    <t>5ml</t>
  </si>
  <si>
    <t>医用胶</t>
  </si>
  <si>
    <t>腔镜型1.5ml</t>
  </si>
  <si>
    <t>适用于手术切口和创口的粘接闭合、腹内脏器创面弥漫性出血的止血封闭、开放性颅脑损伤的闭合止血。主要成份为α-氰基丙烯酸正丁酯，按临床需求配备相应用胶工具。</t>
  </si>
  <si>
    <t>0.5ml/支 涂抹型</t>
  </si>
  <si>
    <t>用于手术切口接近皮肤表面边缘的封闭，包括微创介入手术穿刺的封闭，完全清创后创口的封闭。主要成份为α-氰基丙烯酸正丁酯，按临床需求配备相应用胶工具。</t>
  </si>
  <si>
    <t>疝修补补片</t>
  </si>
  <si>
    <t>W100mm，允差±5，L160mm允差±5</t>
  </si>
  <si>
    <t>用于腹腔外对疝与腹壁缺损进行修补</t>
  </si>
  <si>
    <t>片</t>
  </si>
  <si>
    <t>W55mm，允差±5，L95mm允差±5</t>
  </si>
  <si>
    <t>W110mm，允差±5，L150mm允差±5</t>
  </si>
  <si>
    <t>W120mm，允差±5，L160mm允差±5</t>
  </si>
  <si>
    <t>W60mm，允差±5，L140mm允差±5</t>
  </si>
  <si>
    <t>W80mm，允差±5，L120mm允差±5</t>
  </si>
  <si>
    <t>一次性使用内窥镜标本取物袋</t>
  </si>
  <si>
    <t>100ml</t>
  </si>
  <si>
    <t>是用于收集、盛纳手术切除物</t>
  </si>
  <si>
    <t>一次性切口保护固定牵开器(套)</t>
  </si>
  <si>
    <t>上环内120mm/外130mm，下环内120mm/外250mm，允差±5mm</t>
  </si>
  <si>
    <t>各型号，用于各种腹腔、胸腔开放性手术，以及需小切口辅助的腔镜手术。</t>
  </si>
  <si>
    <t>上环内80mm/外90mm，下环内80mm/外150mm，允差±5mm</t>
  </si>
  <si>
    <t>上环内180mm/外190mm，下环内180mm/外250mm，允差±5mm</t>
  </si>
  <si>
    <t>上环内220mm/外230mm，下环内220mm/外250mm，允差±5mm</t>
  </si>
  <si>
    <t>植入式给药装置专用针</t>
  </si>
  <si>
    <t xml:space="preserve">0.9mm*15mm
</t>
  </si>
  <si>
    <t>于穿刺植入式给药装置的硅胶隔膜，通过植入式给药装置系统进行液体/药液输注/给药</t>
  </si>
  <si>
    <t>静脉剥脱导丝</t>
  </si>
  <si>
    <t xml:space="preserve"> 直径1.6mm，长度1100mm±200mm</t>
  </si>
  <si>
    <t>用于大隐静脉手术中剥离血管</t>
  </si>
  <si>
    <t>直径2.0mm，长度1100mm±200mm</t>
  </si>
  <si>
    <t>夹子装置</t>
  </si>
  <si>
    <t>长度1950mm±50mm，开幅9mm±1mm</t>
  </si>
  <si>
    <t>用于内窥镜下的标记、消化道组织的止血。</t>
  </si>
  <si>
    <t>长度1950mm±50mm，开幅11mm±1mm</t>
  </si>
  <si>
    <t>医用高分子夹板</t>
  </si>
  <si>
    <t>7.5cm*60cm</t>
  </si>
  <si>
    <t>用于骨折和软组织损伤的外固定。</t>
  </si>
  <si>
    <t>7.5cm*90cm</t>
  </si>
  <si>
    <t>7.5cm*30cm</t>
  </si>
  <si>
    <t>10.0cm*40cm</t>
  </si>
  <si>
    <t>10.0cm*75cm</t>
  </si>
  <si>
    <t>10cm*50cm</t>
  </si>
  <si>
    <t>12.5cm*50cm</t>
  </si>
  <si>
    <t>12.5cm*75cm</t>
  </si>
  <si>
    <t xml:space="preserve">12.5cm*115cm
</t>
  </si>
  <si>
    <t>医用固定带(上肢)</t>
  </si>
  <si>
    <t>各型号</t>
  </si>
  <si>
    <t>用于骨折固定时夹持骨骼固定或支撑。</t>
  </si>
  <si>
    <t>条</t>
  </si>
  <si>
    <t>医用固定带（下肢）</t>
  </si>
  <si>
    <t>活性炭纤维敷料</t>
  </si>
  <si>
    <t>10cm*20cm</t>
  </si>
  <si>
    <t>用于非慢性创面(如手术后缝合创面、机械创伤)的快速干燥、覆盖和护理。每克活性炭纤维敷芯的吸水量应不少于5.5g</t>
  </si>
  <si>
    <t>套装式一次性宫腔组织吸引管</t>
  </si>
  <si>
    <t>六件套</t>
  </si>
  <si>
    <t>用于临床与吸引器配合实施人工流产手术用。</t>
  </si>
  <si>
    <t>一次性套装式内窥可视宫腔组织吸引管</t>
  </si>
  <si>
    <t>用于施行宫腔内早期妊娠8周内的人工流产手术。</t>
  </si>
  <si>
    <t>宫腔用交联透明质酸钠凝胶</t>
  </si>
  <si>
    <t>辅助预防中重度宫腔粘连松解术后组织再粘连。</t>
  </si>
  <si>
    <t>壳聚糖创面敷料</t>
  </si>
  <si>
    <t>100*250mm</t>
  </si>
  <si>
    <t>主要用于皮肤的伤口、溃疡、浅度烧伤及各种手术后切口的护理。由壳聚糖敷料块、离型纸、涂胶无纺布组成</t>
  </si>
  <si>
    <t>透明留置针敷贴</t>
  </si>
  <si>
    <t>6*7cm,纸框</t>
  </si>
  <si>
    <t>供手术、外伤创面或留置动、静脉导管贴敷用。</t>
  </si>
  <si>
    <t>6cm*7cm ，无纺布敷料</t>
  </si>
  <si>
    <t>10 cm *11 cm±1cm，
纸框</t>
  </si>
  <si>
    <t>一次性使用硅胶导尿管</t>
  </si>
  <si>
    <t>双腔带球囊各型号</t>
  </si>
  <si>
    <t>患者导尿及引流时一次性使用。为硅橡胶，由导尿腔、球囊、排出孔、单向阀、导尿管塞、助插内芯等组成。</t>
  </si>
  <si>
    <t>三腔带球囊各型号</t>
  </si>
  <si>
    <t>一次性使用乳胶导尿管</t>
  </si>
  <si>
    <t>患者导尿及引流时一次性使用。为乳胶，由导尿腔、球囊、排出孔、单向阀、导尿管塞、助插内芯等组成。</t>
  </si>
  <si>
    <t>双腔带球囊各型号，带润滑</t>
  </si>
  <si>
    <t>一次性导尿管</t>
  </si>
  <si>
    <t>男女各型号</t>
  </si>
  <si>
    <t>单腔，间歇性导尿使用。由管身和排泄锥形接口组成，由导管和柱塞形成铝箔包装，为聚氨酯（含亲水图层，含聚乙二醇润滑液）</t>
  </si>
  <si>
    <t>一次性使用胰岛素针</t>
  </si>
  <si>
    <t>0.25mm*5mm</t>
  </si>
  <si>
    <t>用于临床与胰岛素笔产品配套使用</t>
  </si>
  <si>
    <t>0.23mm*4mm</t>
  </si>
  <si>
    <t>一次性使用雾化器</t>
  </si>
  <si>
    <t>面罩各型号</t>
  </si>
  <si>
    <t>供临床对呼吸道进行药液的雾化治疗。</t>
  </si>
  <si>
    <t>咬嘴各型号</t>
  </si>
  <si>
    <t>动脉采血器</t>
  </si>
  <si>
    <t>22g</t>
  </si>
  <si>
    <t>绷带（弹性绷带）</t>
  </si>
  <si>
    <t>宽100mm，长≥2200mm</t>
  </si>
  <si>
    <t>用于对创面敷料或肢体提供束缚力，以起到包扎，固定作用。</t>
  </si>
  <si>
    <t>卷</t>
  </si>
  <si>
    <t>宽50mm，长≥4500mm，无纺布自粘型</t>
  </si>
  <si>
    <t>宽75mm，长≥4500mm，无纺布自粘型</t>
  </si>
  <si>
    <t>绷带（纱布绷带（非无菌））</t>
  </si>
  <si>
    <t>宽60mm，长≥6000mm</t>
  </si>
  <si>
    <t>纱支：21s×21s</t>
  </si>
  <si>
    <t>宽80mm，长≥6000mm</t>
  </si>
  <si>
    <t>宽100mm，长≥6000mm</t>
  </si>
  <si>
    <t>一次性使用输液接头</t>
  </si>
  <si>
    <t>无针型</t>
  </si>
  <si>
    <t>用于临床上输液通道终端的连接和密封</t>
  </si>
  <si>
    <t>避光输液器</t>
  </si>
  <si>
    <t>避光范围为290nm-450nm</t>
  </si>
  <si>
    <t>医用棉签</t>
  </si>
  <si>
    <t>12cm，20支/包</t>
  </si>
  <si>
    <t>手柄非塑料</t>
  </si>
  <si>
    <t>包</t>
  </si>
  <si>
    <t>15cm，20支/包</t>
  </si>
  <si>
    <t>20cm，20支/包</t>
  </si>
  <si>
    <t>手柄非塑料，妇科用</t>
  </si>
  <si>
    <t>氧气雾化面罩</t>
  </si>
  <si>
    <t>普通型 气切面罩</t>
  </si>
  <si>
    <t>呼吸机用</t>
  </si>
  <si>
    <t>普通型 口含器型</t>
  </si>
  <si>
    <t>湿化治疗仪用</t>
  </si>
  <si>
    <t>一次性使用帽子</t>
  </si>
  <si>
    <t>机制圆帽</t>
  </si>
  <si>
    <t>机制条形帽</t>
  </si>
  <si>
    <t>一次性使用密闭式吸痰管</t>
  </si>
  <si>
    <t>鼻胃管</t>
  </si>
  <si>
    <t>标准型</t>
  </si>
  <si>
    <t>用于通过鼻饲进行肠内营养液的输送。由鼻胃管接头、聚氨酯导管、引导钢丝、引导钢丝手柄等组成</t>
  </si>
  <si>
    <t>吸氧面罩</t>
  </si>
  <si>
    <t>小儿</t>
  </si>
  <si>
    <t>用于吸氧，含管路</t>
  </si>
  <si>
    <t>成人</t>
  </si>
  <si>
    <t>一次性使用负压吸引袋</t>
  </si>
  <si>
    <t>带固化剂2000ml</t>
  </si>
  <si>
    <t>用于负充当负压传导介质和或引导、收集引流液的作用。</t>
  </si>
  <si>
    <t>2000ml(止溢)</t>
  </si>
  <si>
    <t>2000ml(非止溢)</t>
  </si>
  <si>
    <t>一次性使用静脉输液针</t>
  </si>
  <si>
    <t>一次性使用孔巾</t>
  </si>
  <si>
    <t>圆形孔50cm*60cm</t>
  </si>
  <si>
    <t>用于外科、皮肤科病人清创换药衬垫用</t>
  </si>
  <si>
    <t>张</t>
  </si>
  <si>
    <t>一次性使用输液延长管（三通阀）</t>
  </si>
  <si>
    <t>三通阀</t>
  </si>
  <si>
    <t>一次性使用胃管</t>
  </si>
  <si>
    <t>2mm-5mm，各型号</t>
  </si>
  <si>
    <t>供临床胃、肠道减压用，硅胶。</t>
  </si>
  <si>
    <t>5mm-7.5mm，各型号</t>
  </si>
  <si>
    <t>7.5mm-9.5mm，各型号</t>
  </si>
  <si>
    <t>一次性吸痰管</t>
  </si>
  <si>
    <t>各型号，带收集器</t>
  </si>
  <si>
    <t>各型号，密闭型</t>
  </si>
  <si>
    <t>医用棉球（无菌）</t>
  </si>
  <si>
    <t>小号，5个/包</t>
  </si>
  <si>
    <t>中号，3个/包</t>
  </si>
  <si>
    <t>大号，6个/包</t>
  </si>
  <si>
    <t>脱脂棉球（非无菌）</t>
  </si>
  <si>
    <t>各型号，500g/包</t>
  </si>
  <si>
    <t>弹性医用胶布</t>
  </si>
  <si>
    <t xml:space="preserve"> 7.5cm*5m</t>
  </si>
  <si>
    <t>丝绸胶布</t>
  </si>
  <si>
    <t>宽250mm，允差±20mm，长≥9000mm</t>
  </si>
  <si>
    <t>可控式吸痰管</t>
  </si>
  <si>
    <t>各型号，不带痰杯</t>
  </si>
  <si>
    <t>各型号，带痰杯</t>
  </si>
  <si>
    <t>各型号，刷头型</t>
  </si>
  <si>
    <t>石蜡棉球</t>
  </si>
  <si>
    <t>20个/袋</t>
  </si>
  <si>
    <t>袋</t>
  </si>
  <si>
    <t>透气胶贴</t>
  </si>
  <si>
    <t>H型5*5cm</t>
  </si>
  <si>
    <t>微量泵延长管</t>
  </si>
  <si>
    <t>普通型 各型号</t>
  </si>
  <si>
    <t>压力型 各型号</t>
  </si>
  <si>
    <t>避光型 各型号</t>
  </si>
  <si>
    <t>胃肠充盈超声造影剂</t>
  </si>
  <si>
    <t>50g/袋</t>
  </si>
  <si>
    <t>无菌敷料棉条</t>
  </si>
  <si>
    <t>80*25mm</t>
  </si>
  <si>
    <t>带显影</t>
  </si>
  <si>
    <t>不带显影</t>
  </si>
  <si>
    <t>一次性无菌加强型柔性气管插管</t>
  </si>
  <si>
    <t>各型号，PVC球囊</t>
  </si>
  <si>
    <t>配气管插管固定器，一次性喉镜片</t>
  </si>
  <si>
    <t>一次性使用气管插管固定器</t>
  </si>
  <si>
    <t>通用型</t>
  </si>
  <si>
    <t>带垫子</t>
  </si>
  <si>
    <t>只</t>
  </si>
  <si>
    <t>气管切开插管</t>
  </si>
  <si>
    <t>金属各型号</t>
  </si>
  <si>
    <t>塑料各型号</t>
  </si>
  <si>
    <t>双腔支气管插管</t>
  </si>
  <si>
    <t>左右各型号</t>
  </si>
  <si>
    <t>一次性使用麻醉导管及接头</t>
  </si>
  <si>
    <t>1mm加强型</t>
  </si>
  <si>
    <t>一次性使用麻醉呼吸管路</t>
  </si>
  <si>
    <t>标准成人各型号</t>
  </si>
  <si>
    <t>适用范围:与麻醉机、呼吸机、潮化器等设备配套使用</t>
  </si>
  <si>
    <t>标准儿童各型号</t>
  </si>
  <si>
    <t>喉罩</t>
  </si>
  <si>
    <t>充气各型号</t>
  </si>
  <si>
    <t>用于建立和控制患者呼吸通路。</t>
  </si>
  <si>
    <t>免充气各型号</t>
  </si>
  <si>
    <t>一次性使用呼吸机管路</t>
  </si>
  <si>
    <t>无创各型号</t>
  </si>
  <si>
    <t>产品由螺纹管、集水杯、气囊、病人接口及机器接口、气体采样口、气体监测口组成。适用范围：产品供临床与麻醉机、呼吸机等配套，建立人工气道用。</t>
  </si>
  <si>
    <t>有创各型号</t>
  </si>
  <si>
    <t>一次性使用连接管</t>
  </si>
  <si>
    <t>T型连接管1.4*120mm</t>
  </si>
  <si>
    <t>T型连接管 2.0*120mm</t>
  </si>
  <si>
    <t>神经阻滞针及套件</t>
  </si>
  <si>
    <t>21G*100mm</t>
  </si>
  <si>
    <t>22G*50mm</t>
  </si>
  <si>
    <t>无菌保护套（灯套）</t>
  </si>
  <si>
    <t>氧气面罩</t>
  </si>
  <si>
    <t>带囊各型号</t>
  </si>
  <si>
    <t>麻醉用</t>
  </si>
  <si>
    <t>不带囊各型号</t>
  </si>
  <si>
    <t>医用手术薄膜</t>
  </si>
  <si>
    <t>30*45cm</t>
  </si>
  <si>
    <t>用于脑科外科手术，静脉穿刺时，对创面做固定、保护用。</t>
  </si>
  <si>
    <t>用于普通外科手术，静脉穿刺时，对创面做固定、保护用。</t>
  </si>
  <si>
    <t>一次性使用医用吸引头</t>
  </si>
  <si>
    <t>普通型</t>
  </si>
  <si>
    <t>一次性体外吸引连接管</t>
  </si>
  <si>
    <t>壁厚≥11mm，长度≥1.7m</t>
  </si>
  <si>
    <t>用于向外引出体内液体。</t>
  </si>
  <si>
    <t>一次性使用气管插管</t>
  </si>
  <si>
    <t>普通型，各型号</t>
  </si>
  <si>
    <t>供临床用于建立人工气道。</t>
  </si>
  <si>
    <t>一次性使用有创血压传感器</t>
  </si>
  <si>
    <t>匹配各型号监护仪</t>
  </si>
  <si>
    <t>一次性使用呼吸过滤器</t>
  </si>
  <si>
    <t>用于麻醉科，配吸氧麻醉面罩、热湿交换器、A型回路、气囊</t>
  </si>
  <si>
    <t>一次性使用正压输液接头</t>
  </si>
  <si>
    <t>透明型</t>
  </si>
  <si>
    <t>用于与血管内留置导管配合使用，通过它向血管内输注药液或抽取血液用。</t>
  </si>
  <si>
    <t>单管</t>
  </si>
  <si>
    <t>三管</t>
  </si>
  <si>
    <t>四管</t>
  </si>
  <si>
    <t>一次性使用热湿交换过滤器</t>
  </si>
  <si>
    <t>一次性钛钉包皮环切吻合器</t>
  </si>
  <si>
    <t>适用于临床包皮切割缝合手术</t>
  </si>
  <si>
    <t>一次性使用包皮切割缝合器</t>
  </si>
  <si>
    <t>可视化，各型号</t>
  </si>
  <si>
    <t>适用于临床包皮切割缝合手术，带垫圈</t>
  </si>
  <si>
    <t>普通各型号</t>
  </si>
  <si>
    <t>无菌血液透析用中心静脉导管</t>
  </si>
  <si>
    <t>双腔11.5Fr各尺寸</t>
  </si>
  <si>
    <t>双腔12Fr各尺寸</t>
  </si>
  <si>
    <t>一次性使用无菌透析护理包</t>
  </si>
  <si>
    <t>适用于血液透析前后护理时使用。由一次性使用橡胶检查手套、医用纱布块、透气胶带、医用棉球、一次性使用无菌手术单、床贴袋、碘伏棉签、碘伏棉球、镊子等组成</t>
  </si>
  <si>
    <t>活检钳</t>
  </si>
  <si>
    <t>供钳取消化道活体组织样本</t>
  </si>
  <si>
    <t>多功能机械通气面罩</t>
  </si>
  <si>
    <t>成人，各型号</t>
  </si>
  <si>
    <t>用于人体面(鼻)部与呼吸机或简易呼吸器之间的连接部件，无创呼吸机用</t>
  </si>
  <si>
    <t>儿童，各型号</t>
  </si>
  <si>
    <t>婴幼儿，各型号</t>
  </si>
  <si>
    <t>一次性无菌中心静脉导管套件</t>
  </si>
  <si>
    <t>单腔，各型号</t>
  </si>
  <si>
    <t>适用于需要采用中心静脉导管建立静脉通路的手术患者。</t>
  </si>
  <si>
    <t>双腔，各型号</t>
  </si>
  <si>
    <t>天然胶乳橡胶避孕套</t>
  </si>
  <si>
    <t>大号</t>
  </si>
  <si>
    <t>隔离透声膜</t>
  </si>
  <si>
    <t>大号（52mm±2mm）</t>
  </si>
  <si>
    <t>硅油润滑剂型，为天然乳胶制成的固定套和透声薄膜组成。</t>
  </si>
  <si>
    <t>无菌手术刀片</t>
  </si>
  <si>
    <t>尖，各型号</t>
  </si>
  <si>
    <t>安装于手术刀柄上，作切割软组织用。</t>
  </si>
  <si>
    <t>圆，各型号</t>
  </si>
  <si>
    <t>一次性使用痔疮套扎器套件</t>
  </si>
  <si>
    <t>用于内痔及混合痔的套扎治疗。至少包含1个套扎器、2个肝门镜、3根弹力线管。</t>
  </si>
  <si>
    <t>可旋转重复开闭软组织夹</t>
  </si>
  <si>
    <t>不带涂层，开口尺寸≥
10mm，插入部最大外径≥2.5mm，有效长度≥1800mm</t>
  </si>
  <si>
    <t>用于内窥镜下的标记、消化道组织的止血。由夹片、夹座、过渡帽、拉索、外管(弹簧管)、护套管、 定位帽、滑块、手柄和外管(涂层)组成</t>
  </si>
  <si>
    <t>带有涂层，开口尺寸≥
14mm，插入部最大外径≥2.5mm，有效长度≥1900mm</t>
  </si>
  <si>
    <t>一次性使用圈套器</t>
  </si>
  <si>
    <t>最大切圆直径15mm，有效长度1800mm±100mm</t>
  </si>
  <si>
    <t>用于切除消化道粘膜层单发或多发性息肉，由圈套、鞘管、手柄和电极接头组成。</t>
  </si>
  <si>
    <t>最大切圆直径15mm，有效长度2300mm±100mm</t>
  </si>
  <si>
    <t>最大切圆直径20mm，有效长度2300mm±100mm</t>
  </si>
  <si>
    <t>一次性肛门镜</t>
  </si>
  <si>
    <t>B型</t>
  </si>
  <si>
    <t>用于肛门部位组织检查，通常由镜管、镜芯和手柄组成。</t>
  </si>
  <si>
    <t>C型</t>
  </si>
  <si>
    <t>一次性使用纤维环缝（吻）合器</t>
  </si>
  <si>
    <t>5mm*10mm</t>
  </si>
  <si>
    <t>用于单纯椎间盘突出患者，进行髓核摘除手术后的纤维环切口缝合。由手柄、扳机、锁扣、针管固定座、缝合针、外科缝线、保护套及推线杆组成</t>
  </si>
  <si>
    <t>6mm*11mm</t>
  </si>
  <si>
    <t>特殊脐带夹</t>
  </si>
  <si>
    <t>用于新生儿脐带的切割分离和脐部综合护理</t>
  </si>
  <si>
    <t>医用超声耦合剂</t>
  </si>
  <si>
    <t>250ml</t>
  </si>
  <si>
    <t>用于透射声波的中介媒质。</t>
  </si>
  <si>
    <t>瓶</t>
  </si>
  <si>
    <t>60ml</t>
  </si>
  <si>
    <t>10ml</t>
  </si>
  <si>
    <t>投标产品生产厂家所有符合功能参数的型号规格明细表</t>
  </si>
  <si>
    <t>备注： 1.挂网价单位为：元。保留2位小数点。   2.投标人填写所投品目的型号信息，未投品目的表格保留，不得删除。</t>
  </si>
  <si>
    <t>型号1</t>
  </si>
  <si>
    <t>型号2</t>
  </si>
  <si>
    <t>型号3</t>
  </si>
  <si>
    <t>型号4</t>
  </si>
  <si>
    <t>型号5</t>
  </si>
  <si>
    <t>型号...</t>
  </si>
  <si>
    <t>挂网价</t>
  </si>
  <si>
    <t>填写厂家实际型号规格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</si>
</sst>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 numFmtId="179" formatCode="0.000_ "/>
  </numFmts>
  <fonts count="32">
    <font>
      <sz val="11"/>
      <color theme="1"/>
      <name val="宋体"/>
      <charset val="134"/>
      <scheme val="minor"/>
    </font>
    <font>
      <b/>
      <sz val="12"/>
      <color theme="1"/>
      <name val="宋体"/>
      <charset val="134"/>
      <scheme val="minor"/>
    </font>
    <font>
      <b/>
      <sz val="12"/>
      <color rgb="FFFF0000"/>
      <name val="宋体"/>
      <charset val="134"/>
      <scheme val="minor"/>
    </font>
    <font>
      <sz val="10"/>
      <name val="宋体"/>
      <charset val="134"/>
    </font>
    <font>
      <sz val="10"/>
      <color rgb="FFFF0000"/>
      <name val="宋体"/>
      <charset val="134"/>
    </font>
    <font>
      <b/>
      <sz val="12"/>
      <name val="宋体"/>
      <charset val="134"/>
    </font>
    <font>
      <b/>
      <sz val="10"/>
      <color rgb="FFFF0000"/>
      <name val="宋体"/>
      <charset val="134"/>
    </font>
    <font>
      <sz val="12"/>
      <name val="宋体"/>
      <charset val="134"/>
    </font>
    <font>
      <b/>
      <sz val="20"/>
      <name val="宋体"/>
      <charset val="134"/>
      <scheme val="minor"/>
    </font>
    <font>
      <b/>
      <sz val="18"/>
      <name val="宋体"/>
      <charset val="134"/>
      <scheme val="minor"/>
    </font>
    <font>
      <b/>
      <sz val="12"/>
      <name val="宋体"/>
      <charset val="134"/>
      <scheme val="minor"/>
    </font>
    <font>
      <b/>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100">
    <xf numFmtId="0" fontId="0" fillId="0" borderId="0" xfId="0">
      <alignment vertical="center"/>
    </xf>
    <xf numFmtId="0" fontId="0" fillId="0" borderId="0" xfId="0" applyAlignment="1">
      <alignment horizontal="left" vertical="center"/>
    </xf>
    <xf numFmtId="176" fontId="0" fillId="0" borderId="0" xfId="0" applyNumberFormat="1">
      <alignment vertical="center"/>
    </xf>
    <xf numFmtId="0" fontId="1" fillId="0" borderId="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176" fontId="1" fillId="0" borderId="1"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176" fontId="2" fillId="0" borderId="3" xfId="0" applyNumberFormat="1"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177"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0" fillId="0" borderId="1" xfId="0" applyBorder="1">
      <alignment vertical="center"/>
    </xf>
    <xf numFmtId="176" fontId="5" fillId="2"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wrapText="1"/>
    </xf>
    <xf numFmtId="176" fontId="7" fillId="2"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left" vertical="center" wrapText="1"/>
    </xf>
    <xf numFmtId="177"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wrapText="1"/>
    </xf>
    <xf numFmtId="0" fontId="0" fillId="0" borderId="0" xfId="0" applyProtection="1">
      <alignment vertical="center"/>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10" fontId="0" fillId="0" borderId="0" xfId="0" applyNumberFormat="1" applyProtection="1">
      <alignment vertical="center"/>
      <protection locked="0"/>
    </xf>
    <xf numFmtId="176" fontId="0" fillId="0" borderId="0" xfId="0" applyNumberFormat="1" applyProtection="1">
      <alignment vertical="center"/>
      <protection locked="0"/>
    </xf>
    <xf numFmtId="0" fontId="0" fillId="0" borderId="0" xfId="0" applyAlignment="1" applyProtection="1">
      <alignment horizontal="center" vertical="center"/>
      <protection locked="0"/>
    </xf>
    <xf numFmtId="0" fontId="0" fillId="0" borderId="0" xfId="0" applyFill="1" applyProtection="1">
      <alignment vertical="center"/>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10"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10" fontId="9" fillId="0" borderId="1" xfId="0" applyNumberFormat="1" applyFont="1" applyFill="1" applyBorder="1" applyAlignment="1" applyProtection="1">
      <alignment horizontal="left" vertical="center" wrapText="1"/>
      <protection locked="0"/>
    </xf>
    <xf numFmtId="176" fontId="9"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10" fontId="10" fillId="0" borderId="1"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8" fontId="11"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10" fontId="3" fillId="0" borderId="1"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protection locked="0"/>
    </xf>
    <xf numFmtId="17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176" fontId="3" fillId="0" borderId="7"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0" fontId="3"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wrapText="1"/>
    </xf>
    <xf numFmtId="0" fontId="3" fillId="0" borderId="1" xfId="0" applyFont="1" applyFill="1" applyBorder="1" applyAlignment="1" applyProtection="1">
      <alignment horizontal="left" wrapText="1"/>
    </xf>
    <xf numFmtId="176" fontId="3" fillId="0" borderId="5" xfId="0" applyNumberFormat="1" applyFont="1" applyFill="1" applyBorder="1" applyAlignment="1" applyProtection="1">
      <alignment horizontal="center" vertical="center" wrapText="1"/>
      <protection locked="0"/>
    </xf>
    <xf numFmtId="176" fontId="3" fillId="0" borderId="7" xfId="0" applyNumberFormat="1" applyFont="1" applyFill="1" applyBorder="1" applyAlignment="1" applyProtection="1">
      <alignment horizontal="center" vertical="center" wrapText="1"/>
      <protection locked="0"/>
    </xf>
    <xf numFmtId="176" fontId="3" fillId="0" borderId="6" xfId="0" applyNumberFormat="1" applyFont="1" applyFill="1" applyBorder="1" applyAlignment="1" applyProtection="1">
      <alignment horizontal="center" vertical="center" wrapText="1"/>
      <protection locked="0"/>
    </xf>
    <xf numFmtId="177" fontId="3" fillId="0" borderId="5"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177" fontId="3" fillId="0" borderId="6"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10" fontId="3" fillId="0" borderId="1" xfId="0" applyNumberFormat="1" applyFont="1" applyFill="1" applyBorder="1" applyAlignment="1" applyProtection="1">
      <alignment horizontal="center" wrapText="1"/>
    </xf>
    <xf numFmtId="176" fontId="3" fillId="0" borderId="1" xfId="0" applyNumberFormat="1" applyFont="1" applyFill="1" applyBorder="1" applyAlignment="1" applyProtection="1">
      <alignment horizontal="center" wrapText="1"/>
      <protection locked="0"/>
    </xf>
    <xf numFmtId="179" fontId="3" fillId="0" borderId="1" xfId="0" applyNumberFormat="1" applyFont="1" applyFill="1" applyBorder="1" applyAlignment="1" applyProtection="1">
      <alignment horizontal="center" wrapText="1"/>
      <protection locked="0"/>
    </xf>
    <xf numFmtId="49" fontId="3" fillId="3" borderId="1" xfId="0" applyNumberFormat="1" applyFont="1" applyFill="1" applyBorder="1" applyAlignment="1" applyProtection="1">
      <alignment horizontal="left" vertical="center" wrapText="1"/>
    </xf>
    <xf numFmtId="10" fontId="3"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2"/>
  <sheetViews>
    <sheetView tabSelected="1" zoomScale="92" zoomScaleNormal="92" topLeftCell="B1" workbookViewId="0">
      <pane ySplit="4" topLeftCell="A32" activePane="bottomLeft" state="frozen"/>
      <selection/>
      <selection pane="bottomLeft" activeCell="A2" sqref="A2:O2"/>
    </sheetView>
  </sheetViews>
  <sheetFormatPr defaultColWidth="9" defaultRowHeight="13.5"/>
  <cols>
    <col min="1" max="1" width="4.675" style="37" customWidth="1"/>
    <col min="2" max="2" width="21.625" style="37" customWidth="1"/>
    <col min="3" max="3" width="39.125" style="38" customWidth="1"/>
    <col min="4" max="4" width="30.875" style="39" customWidth="1"/>
    <col min="5" max="5" width="9" style="37"/>
    <col min="6" max="6" width="9" style="40"/>
    <col min="7" max="7" width="12" style="41" customWidth="1"/>
    <col min="8" max="8" width="9" style="37" customWidth="1"/>
    <col min="9" max="9" width="11.25" style="41" customWidth="1"/>
    <col min="10" max="10" width="24.375" style="37" customWidth="1"/>
    <col min="11" max="11" width="22.25" style="37" customWidth="1"/>
    <col min="12" max="12" width="17.5" style="37" customWidth="1"/>
    <col min="13" max="13" width="13.5" style="37" customWidth="1"/>
    <col min="14" max="14" width="7.60833333333333" style="42" customWidth="1"/>
    <col min="15" max="15" width="22.625" style="43" customWidth="1"/>
    <col min="16" max="16384" width="9" style="37"/>
  </cols>
  <sheetData>
    <row r="1" ht="48" customHeight="1" spans="1:15">
      <c r="A1" s="44" t="s">
        <v>0</v>
      </c>
      <c r="B1" s="44"/>
      <c r="C1" s="44"/>
      <c r="D1" s="45"/>
      <c r="E1" s="44"/>
      <c r="F1" s="46"/>
      <c r="G1" s="47"/>
      <c r="H1" s="44"/>
      <c r="I1" s="47"/>
      <c r="J1" s="48"/>
      <c r="K1" s="44"/>
      <c r="L1" s="44"/>
      <c r="M1" s="44"/>
      <c r="N1" s="44"/>
      <c r="O1" s="44"/>
    </row>
    <row r="2" ht="48" customHeight="1" spans="1:15">
      <c r="A2" s="49" t="s">
        <v>1</v>
      </c>
      <c r="B2" s="49"/>
      <c r="C2" s="50"/>
      <c r="D2" s="49"/>
      <c r="E2" s="49"/>
      <c r="F2" s="51"/>
      <c r="G2" s="52"/>
      <c r="H2" s="49"/>
      <c r="I2" s="52"/>
      <c r="J2" s="49"/>
      <c r="K2" s="49"/>
      <c r="L2" s="49"/>
      <c r="M2" s="49"/>
      <c r="N2" s="50"/>
      <c r="O2" s="49"/>
    </row>
    <row r="3" s="36" customFormat="1" ht="160" customHeight="1" spans="1:15">
      <c r="A3" s="53" t="s">
        <v>2</v>
      </c>
      <c r="B3" s="53"/>
      <c r="C3" s="54"/>
      <c r="D3" s="53"/>
      <c r="E3" s="53"/>
      <c r="F3" s="55"/>
      <c r="G3" s="56"/>
      <c r="H3" s="53"/>
      <c r="I3" s="56"/>
      <c r="J3" s="57"/>
      <c r="K3" s="53"/>
      <c r="L3" s="53"/>
      <c r="M3" s="53"/>
      <c r="N3" s="54"/>
      <c r="O3" s="53"/>
    </row>
    <row r="4" s="36" customFormat="1" ht="28.5" spans="1:15">
      <c r="A4" s="58" t="s">
        <v>3</v>
      </c>
      <c r="B4" s="59" t="s">
        <v>4</v>
      </c>
      <c r="C4" s="59" t="s">
        <v>5</v>
      </c>
      <c r="D4" s="60" t="s">
        <v>6</v>
      </c>
      <c r="E4" s="59" t="s">
        <v>7</v>
      </c>
      <c r="F4" s="61" t="s">
        <v>8</v>
      </c>
      <c r="G4" s="62" t="s">
        <v>9</v>
      </c>
      <c r="H4" s="63" t="s">
        <v>10</v>
      </c>
      <c r="I4" s="63" t="s">
        <v>11</v>
      </c>
      <c r="J4" s="64" t="s">
        <v>12</v>
      </c>
      <c r="K4" s="65" t="s">
        <v>13</v>
      </c>
      <c r="L4" s="65" t="s">
        <v>14</v>
      </c>
      <c r="M4" s="65" t="s">
        <v>15</v>
      </c>
      <c r="N4" s="65" t="s">
        <v>16</v>
      </c>
      <c r="O4" s="66" t="s">
        <v>17</v>
      </c>
    </row>
    <row r="5" ht="28" customHeight="1" spans="1:15">
      <c r="A5" s="67">
        <f>MAX($A$1:A4)+1</f>
        <v>1</v>
      </c>
      <c r="B5" s="68" t="s">
        <v>18</v>
      </c>
      <c r="C5" s="68" t="s">
        <v>19</v>
      </c>
      <c r="D5" s="69" t="s">
        <v>20</v>
      </c>
      <c r="E5" s="68" t="s">
        <v>21</v>
      </c>
      <c r="F5" s="70">
        <v>0.930035650623886</v>
      </c>
      <c r="G5" s="71">
        <f>F5*I5+F6*I6+F7*I7+F8*I8+F9*I9</f>
        <v>0</v>
      </c>
      <c r="H5" s="72"/>
      <c r="I5" s="72"/>
      <c r="J5" s="73"/>
      <c r="K5" s="73"/>
      <c r="L5" s="73"/>
      <c r="M5" s="74"/>
      <c r="N5" s="75" t="s">
        <v>22</v>
      </c>
      <c r="O5" s="76"/>
    </row>
    <row r="6" ht="28" customHeight="1" spans="1:15">
      <c r="A6" s="67"/>
      <c r="B6" s="68"/>
      <c r="C6" s="77" t="s">
        <v>23</v>
      </c>
      <c r="D6" s="69"/>
      <c r="E6" s="68" t="s">
        <v>21</v>
      </c>
      <c r="F6" s="70">
        <v>0.00329768270944742</v>
      </c>
      <c r="G6" s="78"/>
      <c r="H6" s="72"/>
      <c r="I6" s="72"/>
      <c r="J6" s="73"/>
      <c r="K6" s="73"/>
      <c r="L6" s="73"/>
      <c r="M6" s="74"/>
      <c r="N6" s="75" t="s">
        <v>22</v>
      </c>
      <c r="O6" s="77"/>
    </row>
    <row r="7" ht="28" customHeight="1" spans="1:15">
      <c r="A7" s="67"/>
      <c r="B7" s="68"/>
      <c r="C7" s="68" t="s">
        <v>24</v>
      </c>
      <c r="D7" s="69"/>
      <c r="E7" s="68" t="s">
        <v>21</v>
      </c>
      <c r="F7" s="70">
        <v>0.00445632798573975</v>
      </c>
      <c r="G7" s="78"/>
      <c r="H7" s="72"/>
      <c r="I7" s="72"/>
      <c r="J7" s="73"/>
      <c r="K7" s="73"/>
      <c r="L7" s="73"/>
      <c r="M7" s="74"/>
      <c r="N7" s="75" t="s">
        <v>22</v>
      </c>
      <c r="O7" s="77"/>
    </row>
    <row r="8" ht="28" customHeight="1" spans="1:15">
      <c r="A8" s="67"/>
      <c r="B8" s="68"/>
      <c r="C8" s="77" t="s">
        <v>25</v>
      </c>
      <c r="D8" s="69"/>
      <c r="E8" s="68" t="s">
        <v>21</v>
      </c>
      <c r="F8" s="70">
        <v>0.0401069518716578</v>
      </c>
      <c r="G8" s="78"/>
      <c r="H8" s="72"/>
      <c r="I8" s="72"/>
      <c r="J8" s="73"/>
      <c r="K8" s="73"/>
      <c r="L8" s="73"/>
      <c r="M8" s="74"/>
      <c r="N8" s="75" t="s">
        <v>22</v>
      </c>
      <c r="O8" s="68"/>
    </row>
    <row r="9" ht="28" customHeight="1" spans="1:15">
      <c r="A9" s="67"/>
      <c r="B9" s="68"/>
      <c r="C9" s="77" t="s">
        <v>26</v>
      </c>
      <c r="D9" s="69"/>
      <c r="E9" s="77" t="s">
        <v>21</v>
      </c>
      <c r="F9" s="70">
        <v>0.0221033868092692</v>
      </c>
      <c r="G9" s="79"/>
      <c r="H9" s="72"/>
      <c r="I9" s="72"/>
      <c r="J9" s="73"/>
      <c r="K9" s="73"/>
      <c r="L9" s="73"/>
      <c r="M9" s="74"/>
      <c r="N9" s="75" t="s">
        <v>22</v>
      </c>
      <c r="O9" s="80"/>
    </row>
    <row r="10" ht="28" customHeight="1" spans="1:15">
      <c r="A10" s="67">
        <f>MAX($A$1:A9)+1</f>
        <v>2</v>
      </c>
      <c r="B10" s="68" t="s">
        <v>27</v>
      </c>
      <c r="C10" s="68" t="s">
        <v>28</v>
      </c>
      <c r="D10" s="69" t="s">
        <v>29</v>
      </c>
      <c r="E10" s="68" t="s">
        <v>30</v>
      </c>
      <c r="F10" s="70">
        <v>1</v>
      </c>
      <c r="G10" s="81">
        <f>I10</f>
        <v>0</v>
      </c>
      <c r="H10" s="72"/>
      <c r="I10" s="72"/>
      <c r="J10" s="73"/>
      <c r="K10" s="73"/>
      <c r="L10" s="73"/>
      <c r="M10" s="74"/>
      <c r="N10" s="75" t="s">
        <v>22</v>
      </c>
      <c r="O10" s="76"/>
    </row>
    <row r="11" ht="36" spans="1:15">
      <c r="A11" s="67">
        <f>MAX($A$1:A10)+1</f>
        <v>3</v>
      </c>
      <c r="B11" s="68" t="s">
        <v>31</v>
      </c>
      <c r="C11" s="77" t="s">
        <v>32</v>
      </c>
      <c r="D11" s="82" t="s">
        <v>33</v>
      </c>
      <c r="E11" s="77" t="s">
        <v>34</v>
      </c>
      <c r="F11" s="83">
        <v>0.815384615384615</v>
      </c>
      <c r="G11" s="71">
        <f>F11*I11+F12*I12</f>
        <v>0</v>
      </c>
      <c r="H11" s="72"/>
      <c r="I11" s="72"/>
      <c r="J11" s="73"/>
      <c r="K11" s="73"/>
      <c r="L11" s="73"/>
      <c r="M11" s="74"/>
      <c r="N11" s="75" t="s">
        <v>22</v>
      </c>
      <c r="O11" s="80"/>
    </row>
    <row r="12" ht="38" customHeight="1" spans="1:15">
      <c r="A12" s="67"/>
      <c r="B12" s="68"/>
      <c r="C12" s="68" t="s">
        <v>35</v>
      </c>
      <c r="D12" s="69" t="s">
        <v>36</v>
      </c>
      <c r="E12" s="68" t="s">
        <v>34</v>
      </c>
      <c r="F12" s="83">
        <v>0.184615384615385</v>
      </c>
      <c r="G12" s="79"/>
      <c r="H12" s="72"/>
      <c r="I12" s="72"/>
      <c r="J12" s="73"/>
      <c r="K12" s="73"/>
      <c r="L12" s="73"/>
      <c r="M12" s="74"/>
      <c r="N12" s="75" t="s">
        <v>22</v>
      </c>
      <c r="O12" s="76"/>
    </row>
    <row r="13" ht="28" customHeight="1" spans="1:15">
      <c r="A13" s="67">
        <f>MAX($A$1:A12)+1</f>
        <v>4</v>
      </c>
      <c r="B13" s="68" t="s">
        <v>37</v>
      </c>
      <c r="C13" s="68" t="s">
        <v>38</v>
      </c>
      <c r="D13" s="69" t="s">
        <v>39</v>
      </c>
      <c r="E13" s="68" t="s">
        <v>30</v>
      </c>
      <c r="F13" s="70">
        <v>1</v>
      </c>
      <c r="G13" s="81">
        <f>I13</f>
        <v>0</v>
      </c>
      <c r="H13" s="72"/>
      <c r="I13" s="72"/>
      <c r="J13" s="73"/>
      <c r="K13" s="73"/>
      <c r="L13" s="73"/>
      <c r="M13" s="74"/>
      <c r="N13" s="75" t="s">
        <v>22</v>
      </c>
      <c r="O13" s="76"/>
    </row>
    <row r="14" ht="28" customHeight="1" spans="1:15">
      <c r="A14" s="67">
        <f>MAX($A$1:A13)+1</f>
        <v>5</v>
      </c>
      <c r="B14" s="68" t="s">
        <v>40</v>
      </c>
      <c r="C14" s="68" t="s">
        <v>41</v>
      </c>
      <c r="D14" s="69" t="s">
        <v>42</v>
      </c>
      <c r="E14" s="68" t="s">
        <v>34</v>
      </c>
      <c r="F14" s="70">
        <v>0.122399020807834</v>
      </c>
      <c r="G14" s="71">
        <f>F14*I14+F15*I15+F16*I16</f>
        <v>0</v>
      </c>
      <c r="H14" s="72"/>
      <c r="I14" s="72"/>
      <c r="J14" s="73"/>
      <c r="K14" s="73"/>
      <c r="L14" s="73"/>
      <c r="M14" s="74"/>
      <c r="N14" s="75" t="s">
        <v>22</v>
      </c>
      <c r="O14" s="76"/>
    </row>
    <row r="15" ht="28" customHeight="1" spans="1:15">
      <c r="A15" s="67"/>
      <c r="B15" s="68"/>
      <c r="C15" s="68" t="s">
        <v>43</v>
      </c>
      <c r="D15" s="69"/>
      <c r="E15" s="68" t="s">
        <v>34</v>
      </c>
      <c r="F15" s="70">
        <v>0.755201958384333</v>
      </c>
      <c r="G15" s="78"/>
      <c r="H15" s="72"/>
      <c r="I15" s="72"/>
      <c r="J15" s="73"/>
      <c r="K15" s="73"/>
      <c r="L15" s="73"/>
      <c r="M15" s="74"/>
      <c r="N15" s="75" t="s">
        <v>22</v>
      </c>
      <c r="O15" s="76"/>
    </row>
    <row r="16" ht="28" customHeight="1" spans="1:15">
      <c r="A16" s="67"/>
      <c r="B16" s="68"/>
      <c r="C16" s="68" t="s">
        <v>44</v>
      </c>
      <c r="D16" s="69"/>
      <c r="E16" s="68" t="s">
        <v>34</v>
      </c>
      <c r="F16" s="70">
        <v>0.122399020807834</v>
      </c>
      <c r="G16" s="79"/>
      <c r="H16" s="72"/>
      <c r="I16" s="72"/>
      <c r="J16" s="73"/>
      <c r="K16" s="73"/>
      <c r="L16" s="73"/>
      <c r="M16" s="74"/>
      <c r="N16" s="75" t="s">
        <v>22</v>
      </c>
      <c r="O16" s="76"/>
    </row>
    <row r="17" ht="24" spans="1:15">
      <c r="A17" s="67">
        <f>MAX($A$1:A16)+1</f>
        <v>6</v>
      </c>
      <c r="B17" s="68" t="s">
        <v>45</v>
      </c>
      <c r="C17" s="68" t="s">
        <v>46</v>
      </c>
      <c r="D17" s="69" t="s">
        <v>47</v>
      </c>
      <c r="E17" s="68" t="s">
        <v>34</v>
      </c>
      <c r="F17" s="70">
        <v>1</v>
      </c>
      <c r="G17" s="81">
        <f>I17</f>
        <v>0</v>
      </c>
      <c r="H17" s="72"/>
      <c r="I17" s="72"/>
      <c r="J17" s="73"/>
      <c r="K17" s="73"/>
      <c r="L17" s="73"/>
      <c r="M17" s="74"/>
      <c r="N17" s="75" t="s">
        <v>22</v>
      </c>
      <c r="O17" s="76"/>
    </row>
    <row r="18" ht="36" spans="1:15">
      <c r="A18" s="67">
        <f>MAX($A$1:A17)+1</f>
        <v>7</v>
      </c>
      <c r="B18" s="68" t="s">
        <v>48</v>
      </c>
      <c r="C18" s="77" t="s">
        <v>49</v>
      </c>
      <c r="D18" s="82" t="s">
        <v>50</v>
      </c>
      <c r="E18" s="77" t="s">
        <v>21</v>
      </c>
      <c r="F18" s="70">
        <v>0.194029850746269</v>
      </c>
      <c r="G18" s="71">
        <f>F18*I18+F19*I19+F20*I20</f>
        <v>0</v>
      </c>
      <c r="H18" s="72"/>
      <c r="I18" s="72"/>
      <c r="J18" s="73"/>
      <c r="K18" s="73"/>
      <c r="L18" s="73"/>
      <c r="M18" s="74"/>
      <c r="N18" s="75" t="s">
        <v>22</v>
      </c>
      <c r="O18" s="80" t="s">
        <v>51</v>
      </c>
    </row>
    <row r="19" ht="28" customHeight="1" spans="1:15">
      <c r="A19" s="67"/>
      <c r="B19" s="68"/>
      <c r="C19" s="77" t="s">
        <v>52</v>
      </c>
      <c r="D19" s="82" t="s">
        <v>53</v>
      </c>
      <c r="E19" s="77" t="s">
        <v>21</v>
      </c>
      <c r="F19" s="70">
        <v>0.0398009950248756</v>
      </c>
      <c r="G19" s="78"/>
      <c r="H19" s="72"/>
      <c r="I19" s="72"/>
      <c r="J19" s="73"/>
      <c r="K19" s="73"/>
      <c r="L19" s="73"/>
      <c r="M19" s="74"/>
      <c r="N19" s="75" t="s">
        <v>22</v>
      </c>
      <c r="O19" s="80" t="s">
        <v>51</v>
      </c>
    </row>
    <row r="20" ht="28" customHeight="1" spans="1:15">
      <c r="A20" s="67"/>
      <c r="B20" s="68"/>
      <c r="C20" s="77" t="s">
        <v>54</v>
      </c>
      <c r="D20" s="82" t="s">
        <v>53</v>
      </c>
      <c r="E20" s="84" t="s">
        <v>21</v>
      </c>
      <c r="F20" s="70">
        <v>0.766169154228856</v>
      </c>
      <c r="G20" s="79"/>
      <c r="H20" s="72"/>
      <c r="I20" s="72"/>
      <c r="J20" s="73"/>
      <c r="K20" s="73"/>
      <c r="L20" s="73"/>
      <c r="M20" s="74"/>
      <c r="N20" s="75" t="s">
        <v>22</v>
      </c>
      <c r="O20" s="80" t="s">
        <v>51</v>
      </c>
    </row>
    <row r="21" ht="28" customHeight="1" spans="1:15">
      <c r="A21" s="67">
        <f>MAX($A$1:A20)+1</f>
        <v>8</v>
      </c>
      <c r="B21" s="77" t="s">
        <v>55</v>
      </c>
      <c r="C21" s="77" t="s">
        <v>56</v>
      </c>
      <c r="D21" s="82" t="s">
        <v>57</v>
      </c>
      <c r="E21" s="77" t="s">
        <v>21</v>
      </c>
      <c r="F21" s="70">
        <v>0.5</v>
      </c>
      <c r="G21" s="71">
        <f>F21*I21+F22*I22</f>
        <v>0</v>
      </c>
      <c r="H21" s="72"/>
      <c r="I21" s="72"/>
      <c r="J21" s="73"/>
      <c r="K21" s="73"/>
      <c r="L21" s="73"/>
      <c r="M21" s="74"/>
      <c r="N21" s="75" t="s">
        <v>22</v>
      </c>
      <c r="O21" s="80" t="s">
        <v>51</v>
      </c>
    </row>
    <row r="22" ht="28" customHeight="1" spans="1:15">
      <c r="A22" s="67"/>
      <c r="B22" s="77"/>
      <c r="C22" s="77" t="s">
        <v>58</v>
      </c>
      <c r="D22" s="82"/>
      <c r="E22" s="77" t="s">
        <v>21</v>
      </c>
      <c r="F22" s="70">
        <v>0.5</v>
      </c>
      <c r="G22" s="79"/>
      <c r="H22" s="72"/>
      <c r="I22" s="72"/>
      <c r="J22" s="73"/>
      <c r="K22" s="73"/>
      <c r="L22" s="73"/>
      <c r="M22" s="74"/>
      <c r="N22" s="75" t="s">
        <v>22</v>
      </c>
      <c r="O22" s="80" t="s">
        <v>51</v>
      </c>
    </row>
    <row r="23" ht="48" spans="1:15">
      <c r="A23" s="67">
        <f>MAX($A$1:A22)+1</f>
        <v>9</v>
      </c>
      <c r="B23" s="77" t="s">
        <v>59</v>
      </c>
      <c r="C23" s="77" t="s">
        <v>60</v>
      </c>
      <c r="D23" s="82" t="s">
        <v>61</v>
      </c>
      <c r="E23" s="77" t="s">
        <v>21</v>
      </c>
      <c r="F23" s="70">
        <v>0.11803781297905</v>
      </c>
      <c r="G23" s="71">
        <f>F23*I23+F24*I24+F25*I25</f>
        <v>0</v>
      </c>
      <c r="H23" s="72"/>
      <c r="I23" s="72"/>
      <c r="J23" s="73"/>
      <c r="K23" s="73"/>
      <c r="L23" s="73"/>
      <c r="M23" s="74"/>
      <c r="N23" s="75" t="s">
        <v>22</v>
      </c>
      <c r="O23" s="80" t="s">
        <v>51</v>
      </c>
    </row>
    <row r="24" ht="48" spans="1:15">
      <c r="A24" s="67"/>
      <c r="B24" s="77"/>
      <c r="C24" s="77" t="s">
        <v>62</v>
      </c>
      <c r="D24" s="82" t="s">
        <v>63</v>
      </c>
      <c r="E24" s="77" t="s">
        <v>21</v>
      </c>
      <c r="F24" s="70">
        <v>0.260091977516607</v>
      </c>
      <c r="G24" s="78"/>
      <c r="H24" s="72"/>
      <c r="I24" s="72"/>
      <c r="J24" s="73"/>
      <c r="K24" s="73"/>
      <c r="L24" s="73"/>
      <c r="M24" s="74"/>
      <c r="N24" s="75" t="s">
        <v>22</v>
      </c>
      <c r="O24" s="80" t="s">
        <v>51</v>
      </c>
    </row>
    <row r="25" ht="48" spans="1:15">
      <c r="A25" s="67"/>
      <c r="B25" s="77"/>
      <c r="C25" s="77" t="s">
        <v>64</v>
      </c>
      <c r="D25" s="82" t="s">
        <v>65</v>
      </c>
      <c r="E25" s="77" t="s">
        <v>21</v>
      </c>
      <c r="F25" s="70">
        <v>0.621870209504343</v>
      </c>
      <c r="G25" s="79"/>
      <c r="H25" s="72"/>
      <c r="I25" s="72"/>
      <c r="J25" s="73"/>
      <c r="K25" s="73"/>
      <c r="L25" s="73"/>
      <c r="M25" s="74"/>
      <c r="N25" s="75" t="s">
        <v>22</v>
      </c>
      <c r="O25" s="80" t="s">
        <v>51</v>
      </c>
    </row>
    <row r="26" ht="28" customHeight="1" spans="1:15">
      <c r="A26" s="67">
        <f>MAX($A$1:A25)+1</f>
        <v>10</v>
      </c>
      <c r="B26" s="77" t="s">
        <v>66</v>
      </c>
      <c r="C26" s="77" t="s">
        <v>67</v>
      </c>
      <c r="D26" s="82" t="s">
        <v>68</v>
      </c>
      <c r="E26" s="77" t="s">
        <v>21</v>
      </c>
      <c r="F26" s="70">
        <v>0.792452830188679</v>
      </c>
      <c r="G26" s="71">
        <f>F26*I26+F27*I27+F28*I28</f>
        <v>0</v>
      </c>
      <c r="H26" s="72"/>
      <c r="I26" s="72"/>
      <c r="J26" s="73"/>
      <c r="K26" s="73"/>
      <c r="L26" s="73"/>
      <c r="M26" s="74"/>
      <c r="N26" s="75" t="s">
        <v>22</v>
      </c>
      <c r="O26" s="80"/>
    </row>
    <row r="27" ht="28" customHeight="1" spans="1:15">
      <c r="A27" s="67"/>
      <c r="B27" s="77"/>
      <c r="C27" s="77" t="s">
        <v>69</v>
      </c>
      <c r="D27" s="82"/>
      <c r="E27" s="77" t="s">
        <v>21</v>
      </c>
      <c r="F27" s="70">
        <v>0.188679245283019</v>
      </c>
      <c r="G27" s="78"/>
      <c r="H27" s="72"/>
      <c r="I27" s="72"/>
      <c r="J27" s="73"/>
      <c r="K27" s="73"/>
      <c r="L27" s="73"/>
      <c r="M27" s="74"/>
      <c r="N27" s="75" t="s">
        <v>22</v>
      </c>
      <c r="O27" s="80"/>
    </row>
    <row r="28" ht="28" customHeight="1" spans="1:15">
      <c r="A28" s="67"/>
      <c r="B28" s="77"/>
      <c r="C28" s="77" t="s">
        <v>70</v>
      </c>
      <c r="D28" s="82"/>
      <c r="E28" s="77" t="s">
        <v>21</v>
      </c>
      <c r="F28" s="70">
        <v>0.0188679245283019</v>
      </c>
      <c r="G28" s="79"/>
      <c r="H28" s="72"/>
      <c r="I28" s="72"/>
      <c r="J28" s="73"/>
      <c r="K28" s="73"/>
      <c r="L28" s="73"/>
      <c r="M28" s="74"/>
      <c r="N28" s="75" t="s">
        <v>22</v>
      </c>
      <c r="O28" s="80"/>
    </row>
    <row r="29" ht="28" customHeight="1" spans="1:15">
      <c r="A29" s="67">
        <f>MAX($A$1:A28)+1</f>
        <v>11</v>
      </c>
      <c r="B29" s="77" t="s">
        <v>71</v>
      </c>
      <c r="C29" s="77" t="s">
        <v>72</v>
      </c>
      <c r="D29" s="82" t="s">
        <v>73</v>
      </c>
      <c r="E29" s="77" t="s">
        <v>74</v>
      </c>
      <c r="F29" s="70">
        <v>1</v>
      </c>
      <c r="G29" s="81">
        <f t="shared" ref="G29:G35" si="0">I29</f>
        <v>0</v>
      </c>
      <c r="H29" s="72"/>
      <c r="I29" s="72"/>
      <c r="J29" s="73"/>
      <c r="K29" s="73"/>
      <c r="L29" s="73"/>
      <c r="M29" s="74"/>
      <c r="N29" s="75" t="s">
        <v>75</v>
      </c>
      <c r="O29" s="77"/>
    </row>
    <row r="30" ht="28" customHeight="1" spans="1:15">
      <c r="A30" s="67">
        <f>MAX($A$1:A29)+1</f>
        <v>12</v>
      </c>
      <c r="B30" s="68" t="s">
        <v>76</v>
      </c>
      <c r="C30" s="77" t="s">
        <v>77</v>
      </c>
      <c r="D30" s="82" t="s">
        <v>78</v>
      </c>
      <c r="E30" s="77" t="s">
        <v>74</v>
      </c>
      <c r="F30" s="70">
        <v>0.827416712179137</v>
      </c>
      <c r="G30" s="71">
        <f>F30*I30+F31*I31</f>
        <v>0</v>
      </c>
      <c r="H30" s="72"/>
      <c r="I30" s="72"/>
      <c r="J30" s="73"/>
      <c r="K30" s="73"/>
      <c r="L30" s="73"/>
      <c r="M30" s="74"/>
      <c r="N30" s="75" t="s">
        <v>22</v>
      </c>
      <c r="O30" s="80"/>
    </row>
    <row r="31" ht="28" customHeight="1" spans="1:15">
      <c r="A31" s="67"/>
      <c r="B31" s="68"/>
      <c r="C31" s="77" t="s">
        <v>79</v>
      </c>
      <c r="D31" s="82" t="s">
        <v>78</v>
      </c>
      <c r="E31" s="77" t="s">
        <v>74</v>
      </c>
      <c r="F31" s="70">
        <v>0.172583287820863</v>
      </c>
      <c r="G31" s="79"/>
      <c r="H31" s="72"/>
      <c r="I31" s="72"/>
      <c r="J31" s="73"/>
      <c r="K31" s="73"/>
      <c r="L31" s="73"/>
      <c r="M31" s="74"/>
      <c r="N31" s="75" t="s">
        <v>22</v>
      </c>
      <c r="O31" s="80"/>
    </row>
    <row r="32" ht="36" spans="1:15">
      <c r="A32" s="67">
        <f>MAX($A$1:A31)+1</f>
        <v>13</v>
      </c>
      <c r="B32" s="77" t="s">
        <v>80</v>
      </c>
      <c r="C32" s="77" t="s">
        <v>79</v>
      </c>
      <c r="D32" s="82" t="s">
        <v>81</v>
      </c>
      <c r="E32" s="77" t="s">
        <v>74</v>
      </c>
      <c r="F32" s="70">
        <v>1</v>
      </c>
      <c r="G32" s="81">
        <f t="shared" si="0"/>
        <v>0</v>
      </c>
      <c r="H32" s="72"/>
      <c r="I32" s="72"/>
      <c r="J32" s="73"/>
      <c r="K32" s="73"/>
      <c r="L32" s="73"/>
      <c r="M32" s="74"/>
      <c r="N32" s="75" t="s">
        <v>22</v>
      </c>
      <c r="O32" s="77"/>
    </row>
    <row r="33" spans="1:15">
      <c r="A33" s="67">
        <f>MAX($A$1:A32)+1</f>
        <v>14</v>
      </c>
      <c r="B33" s="77" t="s">
        <v>80</v>
      </c>
      <c r="C33" s="77" t="s">
        <v>82</v>
      </c>
      <c r="D33" s="82" t="s">
        <v>83</v>
      </c>
      <c r="E33" s="77" t="s">
        <v>74</v>
      </c>
      <c r="F33" s="70">
        <v>1</v>
      </c>
      <c r="G33" s="81">
        <f t="shared" si="0"/>
        <v>0</v>
      </c>
      <c r="H33" s="72"/>
      <c r="I33" s="72"/>
      <c r="J33" s="73"/>
      <c r="K33" s="73"/>
      <c r="L33" s="73"/>
      <c r="M33" s="74"/>
      <c r="N33" s="75" t="s">
        <v>22</v>
      </c>
      <c r="O33" s="77"/>
    </row>
    <row r="34" ht="48" spans="1:15">
      <c r="A34" s="67">
        <f>MAX($A$1:A33)+1</f>
        <v>15</v>
      </c>
      <c r="B34" s="77" t="s">
        <v>84</v>
      </c>
      <c r="C34" s="84" t="s">
        <v>85</v>
      </c>
      <c r="D34" s="85" t="s">
        <v>86</v>
      </c>
      <c r="E34" s="84" t="s">
        <v>21</v>
      </c>
      <c r="F34" s="70">
        <v>1</v>
      </c>
      <c r="G34" s="81">
        <f t="shared" si="0"/>
        <v>0</v>
      </c>
      <c r="H34" s="72"/>
      <c r="I34" s="72"/>
      <c r="J34" s="73"/>
      <c r="K34" s="73"/>
      <c r="L34" s="73"/>
      <c r="M34" s="74"/>
      <c r="N34" s="75" t="s">
        <v>22</v>
      </c>
      <c r="O34" s="80"/>
    </row>
    <row r="35" ht="28" customHeight="1" spans="1:15">
      <c r="A35" s="67">
        <f>MAX($A$1:A34)+1</f>
        <v>16</v>
      </c>
      <c r="B35" s="77" t="s">
        <v>87</v>
      </c>
      <c r="C35" s="77" t="s">
        <v>79</v>
      </c>
      <c r="D35" s="82"/>
      <c r="E35" s="77" t="s">
        <v>74</v>
      </c>
      <c r="F35" s="70">
        <v>1</v>
      </c>
      <c r="G35" s="81">
        <f t="shared" si="0"/>
        <v>0</v>
      </c>
      <c r="H35" s="72"/>
      <c r="I35" s="72"/>
      <c r="J35" s="73"/>
      <c r="K35" s="73"/>
      <c r="L35" s="73"/>
      <c r="M35" s="74"/>
      <c r="N35" s="75" t="s">
        <v>75</v>
      </c>
      <c r="O35" s="77"/>
    </row>
    <row r="36" ht="28" customHeight="1" spans="1:15">
      <c r="A36" s="67">
        <f>MAX($A$1:A35)+1</f>
        <v>17</v>
      </c>
      <c r="B36" s="68" t="s">
        <v>88</v>
      </c>
      <c r="C36" s="68" t="s">
        <v>89</v>
      </c>
      <c r="D36" s="69" t="s">
        <v>90</v>
      </c>
      <c r="E36" s="77" t="s">
        <v>21</v>
      </c>
      <c r="F36" s="70">
        <v>0.733131487889273</v>
      </c>
      <c r="G36" s="71">
        <f>F36*I36+F39*I39</f>
        <v>0</v>
      </c>
      <c r="H36" s="72"/>
      <c r="I36" s="86"/>
      <c r="J36" s="73"/>
      <c r="K36" s="73"/>
      <c r="L36" s="73"/>
      <c r="M36" s="74"/>
      <c r="N36" s="75" t="s">
        <v>22</v>
      </c>
      <c r="O36" s="68" t="s">
        <v>91</v>
      </c>
    </row>
    <row r="37" ht="28" customHeight="1" spans="1:15">
      <c r="A37" s="67"/>
      <c r="B37" s="68"/>
      <c r="C37" s="68" t="s">
        <v>92</v>
      </c>
      <c r="D37" s="69"/>
      <c r="E37" s="77" t="s">
        <v>21</v>
      </c>
      <c r="F37" s="70"/>
      <c r="G37" s="78"/>
      <c r="H37" s="72"/>
      <c r="I37" s="87"/>
      <c r="J37" s="73"/>
      <c r="K37" s="73"/>
      <c r="L37" s="73"/>
      <c r="M37" s="74"/>
      <c r="N37" s="75" t="s">
        <v>22</v>
      </c>
      <c r="O37" s="68"/>
    </row>
    <row r="38" ht="28" customHeight="1" spans="1:15">
      <c r="A38" s="67"/>
      <c r="B38" s="68"/>
      <c r="C38" s="68" t="s">
        <v>93</v>
      </c>
      <c r="D38" s="69"/>
      <c r="E38" s="77" t="s">
        <v>21</v>
      </c>
      <c r="F38" s="70"/>
      <c r="G38" s="78"/>
      <c r="H38" s="72"/>
      <c r="I38" s="88"/>
      <c r="J38" s="73"/>
      <c r="K38" s="73"/>
      <c r="L38" s="73"/>
      <c r="M38" s="74"/>
      <c r="N38" s="75" t="s">
        <v>22</v>
      </c>
      <c r="O38" s="68"/>
    </row>
    <row r="39" ht="48" spans="1:15">
      <c r="A39" s="67"/>
      <c r="B39" s="68"/>
      <c r="C39" s="68" t="s">
        <v>94</v>
      </c>
      <c r="D39" s="69" t="s">
        <v>95</v>
      </c>
      <c r="E39" s="77" t="s">
        <v>21</v>
      </c>
      <c r="F39" s="70">
        <v>0.266868512110727</v>
      </c>
      <c r="G39" s="79"/>
      <c r="H39" s="72"/>
      <c r="I39" s="72"/>
      <c r="J39" s="73"/>
      <c r="K39" s="73"/>
      <c r="L39" s="73"/>
      <c r="M39" s="74"/>
      <c r="N39" s="75" t="s">
        <v>22</v>
      </c>
      <c r="O39" s="68"/>
    </row>
    <row r="40" ht="36" spans="1:15">
      <c r="A40" s="67">
        <f>MAX($A$1:A39)+1</f>
        <v>18</v>
      </c>
      <c r="B40" s="77" t="s">
        <v>96</v>
      </c>
      <c r="C40" s="77" t="s">
        <v>85</v>
      </c>
      <c r="D40" s="82" t="s">
        <v>97</v>
      </c>
      <c r="E40" s="77" t="s">
        <v>21</v>
      </c>
      <c r="F40" s="70">
        <v>1</v>
      </c>
      <c r="G40" s="81">
        <f>I40</f>
        <v>0</v>
      </c>
      <c r="H40" s="72"/>
      <c r="I40" s="72"/>
      <c r="J40" s="73"/>
      <c r="K40" s="73"/>
      <c r="L40" s="73"/>
      <c r="M40" s="74"/>
      <c r="N40" s="75" t="s">
        <v>22</v>
      </c>
      <c r="O40" s="80"/>
    </row>
    <row r="41" ht="28" customHeight="1" spans="1:15">
      <c r="A41" s="67">
        <f>MAX($A$1:A40)+1</f>
        <v>19</v>
      </c>
      <c r="B41" s="77" t="s">
        <v>98</v>
      </c>
      <c r="C41" s="77" t="s">
        <v>99</v>
      </c>
      <c r="D41" s="82" t="s">
        <v>100</v>
      </c>
      <c r="E41" s="77" t="s">
        <v>101</v>
      </c>
      <c r="F41" s="70">
        <v>0.648562300319489</v>
      </c>
      <c r="G41" s="71">
        <f>F41*I41+F42*I42+F43*I43</f>
        <v>0</v>
      </c>
      <c r="H41" s="72"/>
      <c r="I41" s="72"/>
      <c r="J41" s="73"/>
      <c r="K41" s="73"/>
      <c r="L41" s="73"/>
      <c r="M41" s="74"/>
      <c r="N41" s="75" t="s">
        <v>22</v>
      </c>
      <c r="O41" s="77"/>
    </row>
    <row r="42" ht="28" customHeight="1" spans="1:15">
      <c r="A42" s="67"/>
      <c r="B42" s="77"/>
      <c r="C42" s="77" t="s">
        <v>102</v>
      </c>
      <c r="D42" s="82"/>
      <c r="E42" s="77" t="s">
        <v>101</v>
      </c>
      <c r="F42" s="70">
        <v>0.159744408945687</v>
      </c>
      <c r="G42" s="78"/>
      <c r="H42" s="72"/>
      <c r="I42" s="72"/>
      <c r="J42" s="73"/>
      <c r="K42" s="73"/>
      <c r="L42" s="73"/>
      <c r="M42" s="74"/>
      <c r="N42" s="75" t="s">
        <v>22</v>
      </c>
      <c r="O42" s="77"/>
    </row>
    <row r="43" ht="28" customHeight="1" spans="1:15">
      <c r="A43" s="67"/>
      <c r="B43" s="77"/>
      <c r="C43" s="77" t="s">
        <v>103</v>
      </c>
      <c r="D43" s="82"/>
      <c r="E43" s="77" t="s">
        <v>101</v>
      </c>
      <c r="F43" s="70">
        <v>0.191693290734824</v>
      </c>
      <c r="G43" s="79"/>
      <c r="H43" s="72"/>
      <c r="I43" s="72"/>
      <c r="J43" s="73"/>
      <c r="K43" s="73"/>
      <c r="L43" s="73"/>
      <c r="M43" s="74"/>
      <c r="N43" s="75" t="s">
        <v>22</v>
      </c>
      <c r="O43" s="77"/>
    </row>
    <row r="44" ht="38" customHeight="1" spans="1:15">
      <c r="A44" s="89">
        <v>20</v>
      </c>
      <c r="B44" s="90" t="s">
        <v>104</v>
      </c>
      <c r="C44" s="77" t="s">
        <v>32</v>
      </c>
      <c r="D44" s="91" t="s">
        <v>105</v>
      </c>
      <c r="E44" s="77" t="s">
        <v>30</v>
      </c>
      <c r="F44" s="83">
        <v>0.5</v>
      </c>
      <c r="G44" s="78">
        <f>F44*H44+F45*H45</f>
        <v>0</v>
      </c>
      <c r="H44" s="72"/>
      <c r="I44" s="72"/>
      <c r="J44" s="73"/>
      <c r="K44" s="73"/>
      <c r="L44" s="73"/>
      <c r="M44" s="74"/>
      <c r="N44" s="75" t="s">
        <v>22</v>
      </c>
      <c r="O44" s="77"/>
    </row>
    <row r="45" ht="38" customHeight="1" spans="1:15">
      <c r="A45" s="92"/>
      <c r="B45" s="93"/>
      <c r="C45" s="75" t="s">
        <v>106</v>
      </c>
      <c r="D45" s="94"/>
      <c r="E45" s="75" t="s">
        <v>30</v>
      </c>
      <c r="F45" s="83">
        <v>0.5</v>
      </c>
      <c r="G45" s="79"/>
      <c r="H45" s="72"/>
      <c r="I45" s="72"/>
      <c r="J45" s="73"/>
      <c r="K45" s="73"/>
      <c r="L45" s="73"/>
      <c r="M45" s="74"/>
      <c r="N45" s="75" t="s">
        <v>22</v>
      </c>
      <c r="O45" s="80"/>
    </row>
    <row r="46" ht="60" spans="1:15">
      <c r="A46" s="67">
        <f>MAX($A$1:A45)+1</f>
        <v>21</v>
      </c>
      <c r="B46" s="68" t="s">
        <v>107</v>
      </c>
      <c r="C46" s="68" t="s">
        <v>108</v>
      </c>
      <c r="D46" s="69" t="s">
        <v>109</v>
      </c>
      <c r="E46" s="68" t="s">
        <v>30</v>
      </c>
      <c r="F46" s="70">
        <v>0.481517509727626</v>
      </c>
      <c r="G46" s="71">
        <f>F46*I46+F47*I47</f>
        <v>0</v>
      </c>
      <c r="H46" s="72"/>
      <c r="I46" s="72"/>
      <c r="J46" s="73"/>
      <c r="K46" s="73"/>
      <c r="L46" s="73"/>
      <c r="M46" s="74"/>
      <c r="N46" s="75" t="s">
        <v>22</v>
      </c>
      <c r="O46" s="80"/>
    </row>
    <row r="47" ht="48" spans="1:15">
      <c r="A47" s="67"/>
      <c r="B47" s="68"/>
      <c r="C47" s="77" t="s">
        <v>110</v>
      </c>
      <c r="D47" s="69" t="s">
        <v>111</v>
      </c>
      <c r="E47" s="77" t="s">
        <v>30</v>
      </c>
      <c r="F47" s="70">
        <v>0.518482490272374</v>
      </c>
      <c r="G47" s="79"/>
      <c r="H47" s="72"/>
      <c r="I47" s="72"/>
      <c r="J47" s="73"/>
      <c r="K47" s="73"/>
      <c r="L47" s="73"/>
      <c r="M47" s="74"/>
      <c r="N47" s="75" t="s">
        <v>22</v>
      </c>
      <c r="O47" s="80"/>
    </row>
    <row r="48" ht="28" customHeight="1" spans="1:15">
      <c r="A48" s="67">
        <f>MAX($A$1:A47)+1</f>
        <v>22</v>
      </c>
      <c r="B48" s="77" t="s">
        <v>112</v>
      </c>
      <c r="C48" s="68" t="s">
        <v>113</v>
      </c>
      <c r="D48" s="69" t="s">
        <v>114</v>
      </c>
      <c r="E48" s="68" t="s">
        <v>115</v>
      </c>
      <c r="F48" s="70">
        <v>0.445692883895131</v>
      </c>
      <c r="G48" s="71">
        <f>F48*I48+F49*I49+F50*I50+F51*I51+F52*I52+F53*I53</f>
        <v>0</v>
      </c>
      <c r="H48" s="72"/>
      <c r="I48" s="72"/>
      <c r="J48" s="73"/>
      <c r="K48" s="73"/>
      <c r="L48" s="73"/>
      <c r="M48" s="74"/>
      <c r="N48" s="75" t="s">
        <v>22</v>
      </c>
      <c r="O48" s="80"/>
    </row>
    <row r="49" ht="28" customHeight="1" spans="1:15">
      <c r="A49" s="67"/>
      <c r="B49" s="77"/>
      <c r="C49" s="68" t="s">
        <v>116</v>
      </c>
      <c r="D49" s="69"/>
      <c r="E49" s="68" t="s">
        <v>115</v>
      </c>
      <c r="F49" s="70">
        <v>0.0936329588014981</v>
      </c>
      <c r="G49" s="78"/>
      <c r="H49" s="72"/>
      <c r="I49" s="72"/>
      <c r="J49" s="73"/>
      <c r="K49" s="73"/>
      <c r="L49" s="73"/>
      <c r="M49" s="74"/>
      <c r="N49" s="75" t="s">
        <v>22</v>
      </c>
      <c r="O49" s="80"/>
    </row>
    <row r="50" ht="28" customHeight="1" spans="1:15">
      <c r="A50" s="67"/>
      <c r="B50" s="77"/>
      <c r="C50" s="68" t="s">
        <v>117</v>
      </c>
      <c r="D50" s="69"/>
      <c r="E50" s="68" t="s">
        <v>115</v>
      </c>
      <c r="F50" s="70">
        <v>0.327715355805243</v>
      </c>
      <c r="G50" s="78"/>
      <c r="H50" s="72"/>
      <c r="I50" s="72"/>
      <c r="J50" s="73"/>
      <c r="K50" s="73"/>
      <c r="L50" s="73"/>
      <c r="M50" s="74"/>
      <c r="N50" s="75" t="s">
        <v>22</v>
      </c>
      <c r="O50" s="80"/>
    </row>
    <row r="51" ht="28" customHeight="1" spans="1:15">
      <c r="A51" s="67"/>
      <c r="B51" s="77"/>
      <c r="C51" s="68" t="s">
        <v>118</v>
      </c>
      <c r="D51" s="69"/>
      <c r="E51" s="68" t="s">
        <v>115</v>
      </c>
      <c r="F51" s="70">
        <v>0.099250936329588</v>
      </c>
      <c r="G51" s="78"/>
      <c r="H51" s="72"/>
      <c r="I51" s="72"/>
      <c r="J51" s="73"/>
      <c r="K51" s="73"/>
      <c r="L51" s="73"/>
      <c r="M51" s="74"/>
      <c r="N51" s="75" t="s">
        <v>22</v>
      </c>
      <c r="O51" s="80"/>
    </row>
    <row r="52" ht="28" customHeight="1" spans="1:15">
      <c r="A52" s="67"/>
      <c r="B52" s="77"/>
      <c r="C52" s="68" t="s">
        <v>119</v>
      </c>
      <c r="D52" s="69"/>
      <c r="E52" s="68" t="s">
        <v>115</v>
      </c>
      <c r="F52" s="70">
        <v>0.0187265917602996</v>
      </c>
      <c r="G52" s="78"/>
      <c r="H52" s="72"/>
      <c r="I52" s="72"/>
      <c r="J52" s="73"/>
      <c r="K52" s="73"/>
      <c r="L52" s="73"/>
      <c r="M52" s="74"/>
      <c r="N52" s="75" t="s">
        <v>22</v>
      </c>
      <c r="O52" s="80"/>
    </row>
    <row r="53" ht="28" customHeight="1" spans="1:15">
      <c r="A53" s="67"/>
      <c r="B53" s="77"/>
      <c r="C53" s="68" t="s">
        <v>120</v>
      </c>
      <c r="D53" s="69"/>
      <c r="E53" s="68" t="s">
        <v>115</v>
      </c>
      <c r="F53" s="70">
        <v>0.0149812734082397</v>
      </c>
      <c r="G53" s="79"/>
      <c r="H53" s="72"/>
      <c r="I53" s="72"/>
      <c r="J53" s="73"/>
      <c r="K53" s="73"/>
      <c r="L53" s="73"/>
      <c r="M53" s="74"/>
      <c r="N53" s="75" t="s">
        <v>22</v>
      </c>
      <c r="O53" s="80"/>
    </row>
    <row r="54" ht="28" customHeight="1" spans="1:15">
      <c r="A54" s="67">
        <f>MAX($A$1:A53)+1</f>
        <v>23</v>
      </c>
      <c r="B54" s="77" t="s">
        <v>121</v>
      </c>
      <c r="C54" s="77" t="s">
        <v>122</v>
      </c>
      <c r="D54" s="82" t="s">
        <v>123</v>
      </c>
      <c r="E54" s="77" t="s">
        <v>74</v>
      </c>
      <c r="F54" s="70">
        <v>1</v>
      </c>
      <c r="G54" s="81">
        <f>I54</f>
        <v>0</v>
      </c>
      <c r="H54" s="72"/>
      <c r="I54" s="72"/>
      <c r="J54" s="73"/>
      <c r="K54" s="73"/>
      <c r="L54" s="73"/>
      <c r="M54" s="74"/>
      <c r="N54" s="75" t="s">
        <v>22</v>
      </c>
      <c r="O54" s="80"/>
    </row>
    <row r="55" ht="28" customHeight="1" spans="1:15">
      <c r="A55" s="67">
        <f>MAX($A$1:A54)+1</f>
        <v>24</v>
      </c>
      <c r="B55" s="77" t="s">
        <v>124</v>
      </c>
      <c r="C55" s="84" t="s">
        <v>125</v>
      </c>
      <c r="D55" s="82" t="s">
        <v>126</v>
      </c>
      <c r="E55" s="77" t="s">
        <v>74</v>
      </c>
      <c r="F55" s="70">
        <v>0.576923076923077</v>
      </c>
      <c r="G55" s="71">
        <f>F55*I55+F56*I56+F57*I57+F58*I58</f>
        <v>0</v>
      </c>
      <c r="H55" s="72"/>
      <c r="I55" s="72"/>
      <c r="J55" s="73"/>
      <c r="K55" s="73"/>
      <c r="L55" s="73"/>
      <c r="M55" s="74"/>
      <c r="N55" s="75" t="s">
        <v>22</v>
      </c>
      <c r="O55" s="80"/>
    </row>
    <row r="56" ht="28" customHeight="1" spans="1:15">
      <c r="A56" s="67"/>
      <c r="B56" s="77"/>
      <c r="C56" s="84" t="s">
        <v>127</v>
      </c>
      <c r="D56" s="82"/>
      <c r="E56" s="77" t="s">
        <v>74</v>
      </c>
      <c r="F56" s="70">
        <v>0.269230769230769</v>
      </c>
      <c r="G56" s="78"/>
      <c r="H56" s="72"/>
      <c r="I56" s="72"/>
      <c r="J56" s="73"/>
      <c r="K56" s="73"/>
      <c r="L56" s="73"/>
      <c r="M56" s="74"/>
      <c r="N56" s="75" t="s">
        <v>22</v>
      </c>
      <c r="O56" s="80"/>
    </row>
    <row r="57" ht="28" customHeight="1" spans="1:15">
      <c r="A57" s="67"/>
      <c r="B57" s="77"/>
      <c r="C57" s="84" t="s">
        <v>128</v>
      </c>
      <c r="D57" s="82"/>
      <c r="E57" s="77" t="s">
        <v>74</v>
      </c>
      <c r="F57" s="70">
        <v>0.0769230769230769</v>
      </c>
      <c r="G57" s="78"/>
      <c r="H57" s="72"/>
      <c r="I57" s="72"/>
      <c r="J57" s="73"/>
      <c r="K57" s="73"/>
      <c r="L57" s="73"/>
      <c r="M57" s="74"/>
      <c r="N57" s="75" t="s">
        <v>22</v>
      </c>
      <c r="O57" s="80"/>
    </row>
    <row r="58" ht="28" customHeight="1" spans="1:15">
      <c r="A58" s="67"/>
      <c r="B58" s="77"/>
      <c r="C58" s="84" t="s">
        <v>129</v>
      </c>
      <c r="D58" s="82"/>
      <c r="E58" s="77" t="s">
        <v>74</v>
      </c>
      <c r="F58" s="70">
        <v>0.0769230769230769</v>
      </c>
      <c r="G58" s="79"/>
      <c r="H58" s="72"/>
      <c r="I58" s="72"/>
      <c r="J58" s="73"/>
      <c r="K58" s="73"/>
      <c r="L58" s="73"/>
      <c r="M58" s="74"/>
      <c r="N58" s="75" t="s">
        <v>22</v>
      </c>
      <c r="O58" s="80"/>
    </row>
    <row r="59" ht="36" spans="1:15">
      <c r="A59" s="67">
        <f>MAX($A$1:A58)+1</f>
        <v>25</v>
      </c>
      <c r="B59" s="77" t="s">
        <v>130</v>
      </c>
      <c r="C59" s="84" t="s">
        <v>131</v>
      </c>
      <c r="D59" s="85" t="s">
        <v>132</v>
      </c>
      <c r="E59" s="77" t="s">
        <v>74</v>
      </c>
      <c r="F59" s="95">
        <v>1</v>
      </c>
      <c r="G59" s="81">
        <f t="shared" ref="G59:G62" si="1">I59</f>
        <v>0</v>
      </c>
      <c r="H59" s="96"/>
      <c r="I59" s="72"/>
      <c r="J59" s="97"/>
      <c r="K59" s="97"/>
      <c r="L59" s="97"/>
      <c r="M59" s="74"/>
      <c r="N59" s="75" t="s">
        <v>22</v>
      </c>
      <c r="O59" s="77"/>
    </row>
    <row r="60" ht="28" customHeight="1" spans="1:15">
      <c r="A60" s="67">
        <f>MAX($A$1:A59)+1</f>
        <v>26</v>
      </c>
      <c r="B60" s="77" t="s">
        <v>133</v>
      </c>
      <c r="C60" s="77" t="s">
        <v>134</v>
      </c>
      <c r="D60" s="82" t="s">
        <v>135</v>
      </c>
      <c r="E60" s="77" t="s">
        <v>21</v>
      </c>
      <c r="F60" s="70">
        <v>1</v>
      </c>
      <c r="G60" s="71">
        <f t="shared" si="1"/>
        <v>0</v>
      </c>
      <c r="H60" s="86"/>
      <c r="I60" s="86"/>
      <c r="J60" s="73"/>
      <c r="K60" s="73"/>
      <c r="L60" s="73"/>
      <c r="M60" s="74"/>
      <c r="N60" s="75" t="s">
        <v>22</v>
      </c>
      <c r="O60" s="77" t="s">
        <v>91</v>
      </c>
    </row>
    <row r="61" ht="28" customHeight="1" spans="1:15">
      <c r="A61" s="67"/>
      <c r="B61" s="77"/>
      <c r="C61" s="77" t="s">
        <v>136</v>
      </c>
      <c r="D61" s="82"/>
      <c r="E61" s="77" t="s">
        <v>21</v>
      </c>
      <c r="F61" s="70"/>
      <c r="G61" s="79"/>
      <c r="H61" s="88"/>
      <c r="I61" s="88"/>
      <c r="J61" s="73"/>
      <c r="K61" s="73"/>
      <c r="L61" s="73"/>
      <c r="M61" s="74"/>
      <c r="N61" s="75" t="s">
        <v>22</v>
      </c>
      <c r="O61" s="77"/>
    </row>
    <row r="62" ht="28" customHeight="1" spans="1:15">
      <c r="A62" s="67">
        <f>MAX($A$1:A61)+1</f>
        <v>27</v>
      </c>
      <c r="B62" s="77" t="s">
        <v>137</v>
      </c>
      <c r="C62" s="77" t="s">
        <v>138</v>
      </c>
      <c r="D62" s="82" t="s">
        <v>139</v>
      </c>
      <c r="E62" s="77" t="s">
        <v>101</v>
      </c>
      <c r="F62" s="70">
        <v>1</v>
      </c>
      <c r="G62" s="71">
        <f>I62</f>
        <v>0</v>
      </c>
      <c r="H62" s="86"/>
      <c r="I62" s="86"/>
      <c r="J62" s="73"/>
      <c r="K62" s="73"/>
      <c r="L62" s="73"/>
      <c r="M62" s="74"/>
      <c r="N62" s="75" t="s">
        <v>22</v>
      </c>
      <c r="O62" s="77" t="s">
        <v>91</v>
      </c>
    </row>
    <row r="63" ht="28" customHeight="1" spans="1:15">
      <c r="A63" s="67"/>
      <c r="B63" s="77"/>
      <c r="C63" s="77" t="s">
        <v>140</v>
      </c>
      <c r="D63" s="82"/>
      <c r="E63" s="77" t="s">
        <v>101</v>
      </c>
      <c r="F63" s="70"/>
      <c r="G63" s="79"/>
      <c r="H63" s="88"/>
      <c r="I63" s="88"/>
      <c r="J63" s="73"/>
      <c r="K63" s="73"/>
      <c r="L63" s="73"/>
      <c r="M63" s="74"/>
      <c r="N63" s="75" t="s">
        <v>22</v>
      </c>
      <c r="O63" s="77"/>
    </row>
    <row r="64" ht="28" customHeight="1" spans="1:15">
      <c r="A64" s="67">
        <f>MAX($A$1:A63)+1</f>
        <v>28</v>
      </c>
      <c r="B64" s="77" t="s">
        <v>141</v>
      </c>
      <c r="C64" s="77" t="s">
        <v>142</v>
      </c>
      <c r="D64" s="82" t="s">
        <v>143</v>
      </c>
      <c r="E64" s="77" t="s">
        <v>115</v>
      </c>
      <c r="F64" s="70">
        <v>0.287581699346405</v>
      </c>
      <c r="G64" s="71">
        <f>F64*I64+F65*I65+F66*I66+F67*I67+F68*I68+F69*I69+F70*I70+F71*I71+F72*I72</f>
        <v>0</v>
      </c>
      <c r="H64" s="72"/>
      <c r="I64" s="72"/>
      <c r="J64" s="73"/>
      <c r="K64" s="73"/>
      <c r="L64" s="73"/>
      <c r="M64" s="74"/>
      <c r="N64" s="75" t="s">
        <v>22</v>
      </c>
      <c r="O64" s="80"/>
    </row>
    <row r="65" ht="28" customHeight="1" spans="1:15">
      <c r="A65" s="67"/>
      <c r="B65" s="77"/>
      <c r="C65" s="77" t="s">
        <v>144</v>
      </c>
      <c r="D65" s="82"/>
      <c r="E65" s="77" t="s">
        <v>115</v>
      </c>
      <c r="F65" s="70">
        <v>0.0413943355119826</v>
      </c>
      <c r="G65" s="78"/>
      <c r="H65" s="72"/>
      <c r="I65" s="72"/>
      <c r="J65" s="73"/>
      <c r="K65" s="73"/>
      <c r="L65" s="73"/>
      <c r="M65" s="74"/>
      <c r="N65" s="75" t="s">
        <v>22</v>
      </c>
      <c r="O65" s="80"/>
    </row>
    <row r="66" ht="28" customHeight="1" spans="1:15">
      <c r="A66" s="67"/>
      <c r="B66" s="77"/>
      <c r="C66" s="77" t="s">
        <v>145</v>
      </c>
      <c r="D66" s="82"/>
      <c r="E66" s="77" t="s">
        <v>115</v>
      </c>
      <c r="F66" s="70">
        <v>0.208714596949891</v>
      </c>
      <c r="G66" s="78"/>
      <c r="H66" s="72"/>
      <c r="I66" s="72"/>
      <c r="J66" s="73"/>
      <c r="K66" s="73"/>
      <c r="L66" s="73"/>
      <c r="M66" s="74"/>
      <c r="N66" s="75" t="s">
        <v>22</v>
      </c>
      <c r="O66" s="80"/>
    </row>
    <row r="67" ht="28" customHeight="1" spans="1:15">
      <c r="A67" s="67"/>
      <c r="B67" s="77"/>
      <c r="C67" s="77" t="s">
        <v>146</v>
      </c>
      <c r="D67" s="82"/>
      <c r="E67" s="77" t="s">
        <v>115</v>
      </c>
      <c r="F67" s="70">
        <v>0.0697167755991285</v>
      </c>
      <c r="G67" s="78"/>
      <c r="H67" s="72"/>
      <c r="I67" s="72"/>
      <c r="J67" s="73"/>
      <c r="K67" s="73"/>
      <c r="L67" s="73"/>
      <c r="M67" s="74"/>
      <c r="N67" s="75" t="s">
        <v>22</v>
      </c>
      <c r="O67" s="80"/>
    </row>
    <row r="68" ht="28" customHeight="1" spans="1:15">
      <c r="A68" s="67"/>
      <c r="B68" s="77"/>
      <c r="C68" s="77" t="s">
        <v>147</v>
      </c>
      <c r="D68" s="82"/>
      <c r="E68" s="77" t="s">
        <v>115</v>
      </c>
      <c r="F68" s="70">
        <v>0.279302832244009</v>
      </c>
      <c r="G68" s="78"/>
      <c r="H68" s="72"/>
      <c r="I68" s="72"/>
      <c r="J68" s="73"/>
      <c r="K68" s="73"/>
      <c r="L68" s="73"/>
      <c r="M68" s="74"/>
      <c r="N68" s="75" t="s">
        <v>22</v>
      </c>
      <c r="O68" s="80"/>
    </row>
    <row r="69" ht="28" customHeight="1" spans="1:15">
      <c r="A69" s="67"/>
      <c r="B69" s="77"/>
      <c r="C69" s="77" t="s">
        <v>148</v>
      </c>
      <c r="D69" s="82"/>
      <c r="E69" s="77" t="s">
        <v>115</v>
      </c>
      <c r="F69" s="70">
        <v>0.0871459694989107</v>
      </c>
      <c r="G69" s="78"/>
      <c r="H69" s="72"/>
      <c r="I69" s="72"/>
      <c r="J69" s="73"/>
      <c r="K69" s="73"/>
      <c r="L69" s="73"/>
      <c r="M69" s="74"/>
      <c r="N69" s="75" t="s">
        <v>22</v>
      </c>
      <c r="O69" s="80"/>
    </row>
    <row r="70" ht="28" customHeight="1" spans="1:15">
      <c r="A70" s="67"/>
      <c r="B70" s="77"/>
      <c r="C70" s="77" t="s">
        <v>149</v>
      </c>
      <c r="D70" s="82"/>
      <c r="E70" s="77" t="s">
        <v>115</v>
      </c>
      <c r="F70" s="70">
        <v>0.00871459694989107</v>
      </c>
      <c r="G70" s="78"/>
      <c r="H70" s="72"/>
      <c r="I70" s="72"/>
      <c r="J70" s="73"/>
      <c r="K70" s="73"/>
      <c r="L70" s="73"/>
      <c r="M70" s="74"/>
      <c r="N70" s="75" t="s">
        <v>22</v>
      </c>
      <c r="O70" s="80"/>
    </row>
    <row r="71" ht="28" customHeight="1" spans="1:15">
      <c r="A71" s="67"/>
      <c r="B71" s="77"/>
      <c r="C71" s="68" t="s">
        <v>150</v>
      </c>
      <c r="D71" s="82"/>
      <c r="E71" s="77" t="s">
        <v>115</v>
      </c>
      <c r="F71" s="70">
        <v>0.00871459694989107</v>
      </c>
      <c r="G71" s="78"/>
      <c r="H71" s="72"/>
      <c r="I71" s="72"/>
      <c r="J71" s="73"/>
      <c r="K71" s="73"/>
      <c r="L71" s="73"/>
      <c r="M71" s="74"/>
      <c r="N71" s="75" t="s">
        <v>22</v>
      </c>
      <c r="O71" s="80"/>
    </row>
    <row r="72" ht="28" customHeight="1" spans="1:15">
      <c r="A72" s="67"/>
      <c r="B72" s="77"/>
      <c r="C72" s="77" t="s">
        <v>151</v>
      </c>
      <c r="D72" s="82"/>
      <c r="E72" s="77" t="s">
        <v>115</v>
      </c>
      <c r="F72" s="70">
        <v>0.00871459694989107</v>
      </c>
      <c r="G72" s="79"/>
      <c r="H72" s="72"/>
      <c r="I72" s="72"/>
      <c r="J72" s="73"/>
      <c r="K72" s="73"/>
      <c r="L72" s="73"/>
      <c r="M72" s="74"/>
      <c r="N72" s="75" t="s">
        <v>22</v>
      </c>
      <c r="O72" s="80"/>
    </row>
    <row r="73" ht="28" customHeight="1" spans="1:15">
      <c r="A73" s="67">
        <f>MAX($A$1:A72)+1</f>
        <v>29</v>
      </c>
      <c r="B73" s="77" t="s">
        <v>152</v>
      </c>
      <c r="C73" s="77" t="s">
        <v>153</v>
      </c>
      <c r="D73" s="82" t="s">
        <v>154</v>
      </c>
      <c r="E73" s="77" t="s">
        <v>155</v>
      </c>
      <c r="F73" s="70">
        <v>0.829059829059829</v>
      </c>
      <c r="G73" s="71">
        <f>F73*I73+F74*I74</f>
        <v>0</v>
      </c>
      <c r="H73" s="72"/>
      <c r="I73" s="72"/>
      <c r="J73" s="73"/>
      <c r="K73" s="73"/>
      <c r="L73" s="73"/>
      <c r="M73" s="74"/>
      <c r="N73" s="75" t="s">
        <v>22</v>
      </c>
      <c r="O73" s="80" t="s">
        <v>51</v>
      </c>
    </row>
    <row r="74" ht="28" customHeight="1" spans="1:15">
      <c r="A74" s="67"/>
      <c r="B74" s="77" t="s">
        <v>156</v>
      </c>
      <c r="C74" s="77" t="s">
        <v>153</v>
      </c>
      <c r="D74" s="82"/>
      <c r="E74" s="77" t="s">
        <v>155</v>
      </c>
      <c r="F74" s="70">
        <v>0.170940170940171</v>
      </c>
      <c r="G74" s="79"/>
      <c r="H74" s="72"/>
      <c r="I74" s="72"/>
      <c r="J74" s="73"/>
      <c r="K74" s="73"/>
      <c r="L74" s="73"/>
      <c r="M74" s="74"/>
      <c r="N74" s="75" t="s">
        <v>22</v>
      </c>
      <c r="O74" s="80" t="s">
        <v>51</v>
      </c>
    </row>
    <row r="75" ht="36" spans="1:15">
      <c r="A75" s="67">
        <f>MAX($A$1:A74)+1</f>
        <v>30</v>
      </c>
      <c r="B75" s="68" t="s">
        <v>157</v>
      </c>
      <c r="C75" s="68" t="s">
        <v>158</v>
      </c>
      <c r="D75" s="69" t="s">
        <v>159</v>
      </c>
      <c r="E75" s="68" t="s">
        <v>115</v>
      </c>
      <c r="F75" s="70">
        <v>1</v>
      </c>
      <c r="G75" s="81">
        <f>I75</f>
        <v>0</v>
      </c>
      <c r="H75" s="72"/>
      <c r="I75" s="72"/>
      <c r="J75" s="73"/>
      <c r="K75" s="73"/>
      <c r="L75" s="73"/>
      <c r="M75" s="74"/>
      <c r="N75" s="75" t="s">
        <v>22</v>
      </c>
      <c r="O75" s="76"/>
    </row>
    <row r="76" ht="28" customHeight="1" spans="1:15">
      <c r="A76" s="67">
        <f>MAX($A$1:A75)+1</f>
        <v>31</v>
      </c>
      <c r="B76" s="77" t="s">
        <v>160</v>
      </c>
      <c r="C76" s="77" t="s">
        <v>161</v>
      </c>
      <c r="D76" s="82" t="s">
        <v>162</v>
      </c>
      <c r="E76" s="77" t="s">
        <v>21</v>
      </c>
      <c r="F76" s="70">
        <v>1</v>
      </c>
      <c r="G76" s="81">
        <f>I76</f>
        <v>0</v>
      </c>
      <c r="H76" s="72"/>
      <c r="I76" s="72"/>
      <c r="J76" s="73"/>
      <c r="K76" s="73"/>
      <c r="L76" s="73"/>
      <c r="M76" s="74"/>
      <c r="N76" s="75" t="s">
        <v>22</v>
      </c>
      <c r="O76" s="77"/>
    </row>
    <row r="77" ht="28" customHeight="1" spans="1:15">
      <c r="A77" s="67">
        <f>MAX($A$1:A76)+1</f>
        <v>32</v>
      </c>
      <c r="B77" s="77" t="s">
        <v>163</v>
      </c>
      <c r="C77" s="77" t="s">
        <v>85</v>
      </c>
      <c r="D77" s="82" t="s">
        <v>164</v>
      </c>
      <c r="E77" s="77" t="s">
        <v>21</v>
      </c>
      <c r="F77" s="70">
        <v>1</v>
      </c>
      <c r="G77" s="81">
        <f>I77</f>
        <v>0</v>
      </c>
      <c r="H77" s="72"/>
      <c r="I77" s="72"/>
      <c r="J77" s="73"/>
      <c r="K77" s="73"/>
      <c r="L77" s="73"/>
      <c r="M77" s="74"/>
      <c r="N77" s="75" t="s">
        <v>22</v>
      </c>
      <c r="O77" s="77"/>
    </row>
    <row r="78" ht="28" customHeight="1" spans="1:15">
      <c r="A78" s="89">
        <v>34</v>
      </c>
      <c r="B78" s="68" t="s">
        <v>165</v>
      </c>
      <c r="C78" s="77" t="s">
        <v>32</v>
      </c>
      <c r="D78" s="98" t="s">
        <v>166</v>
      </c>
      <c r="E78" s="68" t="s">
        <v>30</v>
      </c>
      <c r="F78" s="70">
        <v>0.917647058823529</v>
      </c>
      <c r="G78" s="71">
        <f>F78*I78+F79*I79</f>
        <v>0</v>
      </c>
      <c r="H78" s="72"/>
      <c r="I78" s="72"/>
      <c r="J78" s="73"/>
      <c r="K78" s="73"/>
      <c r="L78" s="73"/>
      <c r="M78" s="74"/>
      <c r="N78" s="75" t="s">
        <v>22</v>
      </c>
      <c r="O78" s="80"/>
    </row>
    <row r="79" ht="28" customHeight="1" spans="1:15">
      <c r="A79" s="92"/>
      <c r="B79" s="68"/>
      <c r="C79" s="77" t="s">
        <v>106</v>
      </c>
      <c r="D79" s="98"/>
      <c r="E79" s="68" t="s">
        <v>30</v>
      </c>
      <c r="F79" s="70">
        <v>0.0823529411764706</v>
      </c>
      <c r="G79" s="79"/>
      <c r="H79" s="72"/>
      <c r="I79" s="72"/>
      <c r="J79" s="73"/>
      <c r="K79" s="73"/>
      <c r="L79" s="73"/>
      <c r="M79" s="74"/>
      <c r="N79" s="75" t="s">
        <v>22</v>
      </c>
      <c r="O79" s="80"/>
    </row>
    <row r="80" ht="36" spans="1:15">
      <c r="A80" s="67">
        <f>MAX($A$1:A78)+1</f>
        <v>35</v>
      </c>
      <c r="B80" s="77" t="s">
        <v>167</v>
      </c>
      <c r="C80" s="77" t="s">
        <v>168</v>
      </c>
      <c r="D80" s="82" t="s">
        <v>169</v>
      </c>
      <c r="E80" s="77" t="s">
        <v>115</v>
      </c>
      <c r="F80" s="70">
        <v>1</v>
      </c>
      <c r="G80" s="81">
        <f>I80</f>
        <v>0</v>
      </c>
      <c r="H80" s="72"/>
      <c r="I80" s="72"/>
      <c r="J80" s="73"/>
      <c r="K80" s="73"/>
      <c r="L80" s="73"/>
      <c r="M80" s="74"/>
      <c r="N80" s="75" t="s">
        <v>22</v>
      </c>
      <c r="O80" s="80"/>
    </row>
    <row r="81" ht="28" customHeight="1" spans="1:15">
      <c r="A81" s="67">
        <f>MAX($A$1:A80)+1</f>
        <v>36</v>
      </c>
      <c r="B81" s="68" t="s">
        <v>170</v>
      </c>
      <c r="C81" s="68" t="s">
        <v>171</v>
      </c>
      <c r="D81" s="69" t="s">
        <v>172</v>
      </c>
      <c r="E81" s="68" t="s">
        <v>115</v>
      </c>
      <c r="F81" s="70">
        <v>0.937939547033327</v>
      </c>
      <c r="G81" s="71">
        <f>F81*I81+F82*I82+F83*I83</f>
        <v>0</v>
      </c>
      <c r="H81" s="72"/>
      <c r="I81" s="72"/>
      <c r="J81" s="73"/>
      <c r="K81" s="73"/>
      <c r="L81" s="73"/>
      <c r="M81" s="74"/>
      <c r="N81" s="75" t="s">
        <v>22</v>
      </c>
      <c r="O81" s="76"/>
    </row>
    <row r="82" ht="28" customHeight="1" spans="1:15">
      <c r="A82" s="67"/>
      <c r="B82" s="68"/>
      <c r="C82" s="68" t="s">
        <v>173</v>
      </c>
      <c r="D82" s="69"/>
      <c r="E82" s="68" t="s">
        <v>115</v>
      </c>
      <c r="F82" s="70">
        <v>0.0574102247610299</v>
      </c>
      <c r="G82" s="78"/>
      <c r="H82" s="72"/>
      <c r="I82" s="72"/>
      <c r="J82" s="73"/>
      <c r="K82" s="73"/>
      <c r="L82" s="73"/>
      <c r="M82" s="74"/>
      <c r="N82" s="75" t="s">
        <v>22</v>
      </c>
      <c r="O82" s="76"/>
    </row>
    <row r="83" ht="28" customHeight="1" spans="1:15">
      <c r="A83" s="67"/>
      <c r="B83" s="68"/>
      <c r="C83" s="77" t="s">
        <v>174</v>
      </c>
      <c r="D83" s="69"/>
      <c r="E83" s="68" t="s">
        <v>115</v>
      </c>
      <c r="F83" s="70">
        <v>0.00465022820564343</v>
      </c>
      <c r="G83" s="79"/>
      <c r="H83" s="72"/>
      <c r="I83" s="72"/>
      <c r="J83" s="73"/>
      <c r="K83" s="73"/>
      <c r="L83" s="73"/>
      <c r="M83" s="74"/>
      <c r="N83" s="75" t="s">
        <v>22</v>
      </c>
      <c r="O83" s="80"/>
    </row>
    <row r="84" ht="28" customHeight="1" spans="1:15">
      <c r="A84" s="67">
        <f>MAX($A$1:A83)+1</f>
        <v>37</v>
      </c>
      <c r="B84" s="77" t="s">
        <v>175</v>
      </c>
      <c r="C84" s="68" t="s">
        <v>176</v>
      </c>
      <c r="D84" s="82" t="s">
        <v>177</v>
      </c>
      <c r="E84" s="68" t="s">
        <v>30</v>
      </c>
      <c r="F84" s="70">
        <v>0.706772334293948</v>
      </c>
      <c r="G84" s="71">
        <f>F84*I84+F85*I85</f>
        <v>0</v>
      </c>
      <c r="H84" s="72"/>
      <c r="I84" s="72"/>
      <c r="J84" s="73"/>
      <c r="K84" s="73"/>
      <c r="L84" s="73"/>
      <c r="M84" s="74"/>
      <c r="N84" s="75" t="s">
        <v>22</v>
      </c>
      <c r="O84" s="80" t="s">
        <v>51</v>
      </c>
    </row>
    <row r="85" ht="28" customHeight="1" spans="1:15">
      <c r="A85" s="67"/>
      <c r="B85" s="77"/>
      <c r="C85" s="68" t="s">
        <v>178</v>
      </c>
      <c r="D85" s="82"/>
      <c r="E85" s="68" t="s">
        <v>30</v>
      </c>
      <c r="F85" s="70">
        <v>0.293227665706052</v>
      </c>
      <c r="G85" s="79"/>
      <c r="H85" s="72"/>
      <c r="I85" s="72"/>
      <c r="J85" s="73"/>
      <c r="K85" s="73"/>
      <c r="L85" s="73"/>
      <c r="M85" s="74"/>
      <c r="N85" s="75" t="s">
        <v>22</v>
      </c>
      <c r="O85" s="80" t="s">
        <v>51</v>
      </c>
    </row>
    <row r="86" ht="28" customHeight="1" spans="1:15">
      <c r="A86" s="67">
        <f>MAX($A$1:A85)+1</f>
        <v>38</v>
      </c>
      <c r="B86" s="77" t="s">
        <v>179</v>
      </c>
      <c r="C86" s="68" t="s">
        <v>176</v>
      </c>
      <c r="D86" s="82" t="s">
        <v>180</v>
      </c>
      <c r="E86" s="77" t="s">
        <v>30</v>
      </c>
      <c r="F86" s="70">
        <v>0.46158038147139</v>
      </c>
      <c r="G86" s="71">
        <f>F86*I86+F87*I87+F88*I88</f>
        <v>0</v>
      </c>
      <c r="H86" s="72"/>
      <c r="I86" s="72"/>
      <c r="J86" s="73"/>
      <c r="K86" s="73"/>
      <c r="L86" s="73"/>
      <c r="M86" s="74"/>
      <c r="N86" s="75" t="s">
        <v>22</v>
      </c>
      <c r="O86" s="80" t="s">
        <v>51</v>
      </c>
    </row>
    <row r="87" ht="28" customHeight="1" spans="1:15">
      <c r="A87" s="67"/>
      <c r="B87" s="77"/>
      <c r="C87" s="68" t="s">
        <v>178</v>
      </c>
      <c r="D87" s="82"/>
      <c r="E87" s="77" t="s">
        <v>30</v>
      </c>
      <c r="F87" s="70">
        <v>0.0544959128065395</v>
      </c>
      <c r="G87" s="78"/>
      <c r="H87" s="72"/>
      <c r="I87" s="72"/>
      <c r="J87" s="73"/>
      <c r="K87" s="73"/>
      <c r="L87" s="73"/>
      <c r="M87" s="74"/>
      <c r="N87" s="75" t="s">
        <v>22</v>
      </c>
      <c r="O87" s="80" t="s">
        <v>51</v>
      </c>
    </row>
    <row r="88" ht="28" customHeight="1" spans="1:15">
      <c r="A88" s="67"/>
      <c r="B88" s="77"/>
      <c r="C88" s="77" t="s">
        <v>181</v>
      </c>
      <c r="D88" s="82"/>
      <c r="E88" s="77" t="s">
        <v>30</v>
      </c>
      <c r="F88" s="70">
        <v>0.483923705722071</v>
      </c>
      <c r="G88" s="79"/>
      <c r="H88" s="72"/>
      <c r="I88" s="72"/>
      <c r="J88" s="73"/>
      <c r="K88" s="73"/>
      <c r="L88" s="73"/>
      <c r="M88" s="74"/>
      <c r="N88" s="75" t="s">
        <v>22</v>
      </c>
      <c r="O88" s="80" t="s">
        <v>51</v>
      </c>
    </row>
    <row r="89" ht="48" spans="1:15">
      <c r="A89" s="67">
        <f>MAX($A$1:A88)+1</f>
        <v>39</v>
      </c>
      <c r="B89" s="77" t="s">
        <v>182</v>
      </c>
      <c r="C89" s="77" t="s">
        <v>183</v>
      </c>
      <c r="D89" s="82" t="s">
        <v>184</v>
      </c>
      <c r="E89" s="77" t="s">
        <v>101</v>
      </c>
      <c r="F89" s="70">
        <v>1</v>
      </c>
      <c r="G89" s="81">
        <f t="shared" ref="G89:G94" si="2">I89</f>
        <v>0</v>
      </c>
      <c r="H89" s="72"/>
      <c r="I89" s="72"/>
      <c r="J89" s="73"/>
      <c r="K89" s="73"/>
      <c r="L89" s="73"/>
      <c r="M89" s="74"/>
      <c r="N89" s="75" t="s">
        <v>22</v>
      </c>
      <c r="O89" s="77" t="s">
        <v>51</v>
      </c>
    </row>
    <row r="90" ht="28" customHeight="1" spans="1:15">
      <c r="A90" s="67">
        <f>MAX($A$1:A89)+1</f>
        <v>40</v>
      </c>
      <c r="B90" s="68" t="s">
        <v>185</v>
      </c>
      <c r="C90" s="68" t="s">
        <v>186</v>
      </c>
      <c r="D90" s="69" t="s">
        <v>187</v>
      </c>
      <c r="E90" s="68" t="s">
        <v>30</v>
      </c>
      <c r="F90" s="70">
        <v>1</v>
      </c>
      <c r="G90" s="71">
        <f t="shared" si="2"/>
        <v>0</v>
      </c>
      <c r="H90" s="72"/>
      <c r="I90" s="86"/>
      <c r="J90" s="73"/>
      <c r="K90" s="73"/>
      <c r="L90" s="73"/>
      <c r="M90" s="74"/>
      <c r="N90" s="75" t="s">
        <v>22</v>
      </c>
      <c r="O90" s="77" t="s">
        <v>91</v>
      </c>
    </row>
    <row r="91" ht="28" customHeight="1" spans="1:15">
      <c r="A91" s="67"/>
      <c r="B91" s="68"/>
      <c r="C91" s="68" t="s">
        <v>188</v>
      </c>
      <c r="D91" s="69"/>
      <c r="E91" s="68" t="s">
        <v>30</v>
      </c>
      <c r="F91" s="70"/>
      <c r="G91" s="79"/>
      <c r="H91" s="72"/>
      <c r="I91" s="88"/>
      <c r="J91" s="73"/>
      <c r="K91" s="73"/>
      <c r="L91" s="73"/>
      <c r="M91" s="74"/>
      <c r="N91" s="75" t="s">
        <v>22</v>
      </c>
      <c r="O91" s="77"/>
    </row>
    <row r="92" ht="28" customHeight="1" spans="1:15">
      <c r="A92" s="67">
        <f>MAX($A$1:A91)+1</f>
        <v>41</v>
      </c>
      <c r="B92" s="68" t="s">
        <v>189</v>
      </c>
      <c r="C92" s="68" t="s">
        <v>190</v>
      </c>
      <c r="D92" s="69" t="s">
        <v>191</v>
      </c>
      <c r="E92" s="68" t="s">
        <v>74</v>
      </c>
      <c r="F92" s="70">
        <v>0.953994144709327</v>
      </c>
      <c r="G92" s="71">
        <f>F92*I92+F93*I93</f>
        <v>0</v>
      </c>
      <c r="H92" s="72"/>
      <c r="I92" s="72"/>
      <c r="J92" s="73"/>
      <c r="K92" s="73"/>
      <c r="L92" s="73"/>
      <c r="M92" s="74"/>
      <c r="N92" s="75" t="s">
        <v>22</v>
      </c>
      <c r="O92" s="80" t="s">
        <v>51</v>
      </c>
    </row>
    <row r="93" ht="28" customHeight="1" spans="1:15">
      <c r="A93" s="67"/>
      <c r="B93" s="68"/>
      <c r="C93" s="68" t="s">
        <v>192</v>
      </c>
      <c r="D93" s="69"/>
      <c r="E93" s="68" t="s">
        <v>74</v>
      </c>
      <c r="F93" s="70">
        <v>0.0460058552906734</v>
      </c>
      <c r="G93" s="79"/>
      <c r="H93" s="72"/>
      <c r="I93" s="72"/>
      <c r="J93" s="73"/>
      <c r="K93" s="73"/>
      <c r="L93" s="73"/>
      <c r="M93" s="74"/>
      <c r="N93" s="75" t="s">
        <v>22</v>
      </c>
      <c r="O93" s="80" t="s">
        <v>51</v>
      </c>
    </row>
    <row r="94" ht="28" customHeight="1" spans="1:15">
      <c r="A94" s="67">
        <f>MAX($A$1:A93)+1</f>
        <v>42</v>
      </c>
      <c r="B94" s="77" t="s">
        <v>193</v>
      </c>
      <c r="C94" s="77" t="s">
        <v>194</v>
      </c>
      <c r="D94" s="82"/>
      <c r="E94" s="77" t="s">
        <v>30</v>
      </c>
      <c r="F94" s="70">
        <v>1</v>
      </c>
      <c r="G94" s="81">
        <f t="shared" si="2"/>
        <v>0</v>
      </c>
      <c r="H94" s="72"/>
      <c r="I94" s="72"/>
      <c r="J94" s="73"/>
      <c r="K94" s="73"/>
      <c r="L94" s="73"/>
      <c r="M94" s="74"/>
      <c r="N94" s="75" t="s">
        <v>22</v>
      </c>
      <c r="O94" s="80"/>
    </row>
    <row r="95" ht="28" customHeight="1" spans="1:15">
      <c r="A95" s="67">
        <f>MAX($A$1:A94)+1</f>
        <v>43</v>
      </c>
      <c r="B95" s="77" t="s">
        <v>195</v>
      </c>
      <c r="C95" s="77" t="s">
        <v>196</v>
      </c>
      <c r="D95" s="82" t="s">
        <v>197</v>
      </c>
      <c r="E95" s="77" t="s">
        <v>198</v>
      </c>
      <c r="F95" s="70">
        <v>0.981484866685817</v>
      </c>
      <c r="G95" s="71">
        <f>F95*I95+F96*I96+F97*I97</f>
        <v>0</v>
      </c>
      <c r="H95" s="72"/>
      <c r="I95" s="72"/>
      <c r="J95" s="73"/>
      <c r="K95" s="73"/>
      <c r="L95" s="73"/>
      <c r="M95" s="74"/>
      <c r="N95" s="75" t="s">
        <v>22</v>
      </c>
      <c r="O95" s="80"/>
    </row>
    <row r="96" ht="28" customHeight="1" spans="1:15">
      <c r="A96" s="67"/>
      <c r="B96" s="77"/>
      <c r="C96" s="77" t="s">
        <v>199</v>
      </c>
      <c r="D96" s="82"/>
      <c r="E96" s="77" t="s">
        <v>198</v>
      </c>
      <c r="F96" s="70">
        <v>0.00564071762463113</v>
      </c>
      <c r="G96" s="78"/>
      <c r="H96" s="72"/>
      <c r="I96" s="72"/>
      <c r="J96" s="73"/>
      <c r="K96" s="73"/>
      <c r="L96" s="73"/>
      <c r="M96" s="74"/>
      <c r="N96" s="75" t="s">
        <v>22</v>
      </c>
      <c r="O96" s="80"/>
    </row>
    <row r="97" ht="28" customHeight="1" spans="1:15">
      <c r="A97" s="67"/>
      <c r="B97" s="77"/>
      <c r="C97" s="77" t="s">
        <v>200</v>
      </c>
      <c r="D97" s="82"/>
      <c r="E97" s="77" t="s">
        <v>198</v>
      </c>
      <c r="F97" s="70">
        <v>0.0128744156895516</v>
      </c>
      <c r="G97" s="79"/>
      <c r="H97" s="72"/>
      <c r="I97" s="72"/>
      <c r="J97" s="73"/>
      <c r="K97" s="73"/>
      <c r="L97" s="73"/>
      <c r="M97" s="74"/>
      <c r="N97" s="75" t="s">
        <v>22</v>
      </c>
      <c r="O97" s="80"/>
    </row>
    <row r="98" ht="28" customHeight="1" spans="1:15">
      <c r="A98" s="67">
        <f>MAX($A$1:A97)+1</f>
        <v>44</v>
      </c>
      <c r="B98" s="77" t="s">
        <v>201</v>
      </c>
      <c r="C98" s="77" t="s">
        <v>202</v>
      </c>
      <c r="D98" s="82" t="s">
        <v>203</v>
      </c>
      <c r="E98" s="77" t="s">
        <v>198</v>
      </c>
      <c r="F98" s="70">
        <v>0.881613022567518</v>
      </c>
      <c r="G98" s="71">
        <f>F98*I98+F99*I99+F100*I100</f>
        <v>0</v>
      </c>
      <c r="H98" s="72"/>
      <c r="I98" s="72"/>
      <c r="J98" s="73"/>
      <c r="K98" s="73"/>
      <c r="L98" s="73"/>
      <c r="M98" s="74"/>
      <c r="N98" s="75" t="s">
        <v>22</v>
      </c>
      <c r="O98" s="80"/>
    </row>
    <row r="99" ht="28" customHeight="1" spans="1:15">
      <c r="A99" s="67"/>
      <c r="B99" s="77"/>
      <c r="C99" s="77" t="s">
        <v>204</v>
      </c>
      <c r="D99" s="82"/>
      <c r="E99" s="77" t="s">
        <v>198</v>
      </c>
      <c r="F99" s="70">
        <v>0.0591934887162412</v>
      </c>
      <c r="G99" s="78"/>
      <c r="H99" s="72"/>
      <c r="I99" s="72"/>
      <c r="J99" s="73"/>
      <c r="K99" s="73"/>
      <c r="L99" s="73"/>
      <c r="M99" s="74"/>
      <c r="N99" s="75" t="s">
        <v>22</v>
      </c>
      <c r="O99" s="80"/>
    </row>
    <row r="100" ht="28" customHeight="1" spans="1:15">
      <c r="A100" s="67"/>
      <c r="B100" s="77"/>
      <c r="C100" s="77" t="s">
        <v>205</v>
      </c>
      <c r="D100" s="82"/>
      <c r="E100" s="77" t="s">
        <v>198</v>
      </c>
      <c r="F100" s="70">
        <v>0.0591934887162412</v>
      </c>
      <c r="G100" s="79"/>
      <c r="H100" s="72"/>
      <c r="I100" s="72"/>
      <c r="J100" s="73"/>
      <c r="K100" s="73"/>
      <c r="L100" s="73"/>
      <c r="M100" s="74"/>
      <c r="N100" s="75" t="s">
        <v>22</v>
      </c>
      <c r="O100" s="80"/>
    </row>
    <row r="101" ht="28" customHeight="1" spans="1:15">
      <c r="A101" s="67">
        <f>MAX($A$1:A100)+1</f>
        <v>45</v>
      </c>
      <c r="B101" s="68" t="s">
        <v>206</v>
      </c>
      <c r="C101" s="68" t="s">
        <v>207</v>
      </c>
      <c r="D101" s="69" t="s">
        <v>208</v>
      </c>
      <c r="E101" s="68" t="s">
        <v>30</v>
      </c>
      <c r="F101" s="70">
        <v>1</v>
      </c>
      <c r="G101" s="81">
        <f>I101</f>
        <v>0</v>
      </c>
      <c r="H101" s="72"/>
      <c r="I101" s="72"/>
      <c r="J101" s="73"/>
      <c r="K101" s="73"/>
      <c r="L101" s="73"/>
      <c r="M101" s="74"/>
      <c r="N101" s="75" t="s">
        <v>22</v>
      </c>
      <c r="O101" s="80"/>
    </row>
    <row r="102" ht="28" customHeight="1" spans="1:15">
      <c r="A102" s="67">
        <f>MAX($A$1:A101)+1</f>
        <v>46</v>
      </c>
      <c r="B102" s="68" t="s">
        <v>209</v>
      </c>
      <c r="C102" s="68" t="s">
        <v>153</v>
      </c>
      <c r="D102" s="69" t="s">
        <v>210</v>
      </c>
      <c r="E102" s="68" t="s">
        <v>21</v>
      </c>
      <c r="F102" s="70">
        <v>1</v>
      </c>
      <c r="G102" s="81">
        <f>I102</f>
        <v>0</v>
      </c>
      <c r="H102" s="72"/>
      <c r="I102" s="72"/>
      <c r="J102" s="73"/>
      <c r="K102" s="73"/>
      <c r="L102" s="73"/>
      <c r="M102" s="74"/>
      <c r="N102" s="75" t="s">
        <v>22</v>
      </c>
      <c r="O102" s="80" t="s">
        <v>51</v>
      </c>
    </row>
    <row r="103" ht="28" customHeight="1" spans="1:15">
      <c r="A103" s="67">
        <f>MAX($A$1:A102)+1</f>
        <v>47</v>
      </c>
      <c r="B103" s="77" t="s">
        <v>211</v>
      </c>
      <c r="C103" s="77" t="s">
        <v>212</v>
      </c>
      <c r="D103" s="82" t="s">
        <v>213</v>
      </c>
      <c r="E103" s="77" t="s">
        <v>214</v>
      </c>
      <c r="F103" s="70">
        <v>0.955182973904987</v>
      </c>
      <c r="G103" s="71">
        <f>F103*I103+F105*I105</f>
        <v>0</v>
      </c>
      <c r="H103" s="72"/>
      <c r="I103" s="86"/>
      <c r="J103" s="73"/>
      <c r="K103" s="73"/>
      <c r="L103" s="73"/>
      <c r="M103" s="74"/>
      <c r="N103" s="75" t="s">
        <v>75</v>
      </c>
      <c r="O103" s="77" t="s">
        <v>91</v>
      </c>
    </row>
    <row r="104" ht="28" customHeight="1" spans="1:15">
      <c r="A104" s="67"/>
      <c r="B104" s="77"/>
      <c r="C104" s="77" t="s">
        <v>215</v>
      </c>
      <c r="D104" s="82"/>
      <c r="E104" s="77" t="s">
        <v>214</v>
      </c>
      <c r="F104" s="70"/>
      <c r="G104" s="78"/>
      <c r="H104" s="72"/>
      <c r="I104" s="88"/>
      <c r="J104" s="73"/>
      <c r="K104" s="73"/>
      <c r="L104" s="73"/>
      <c r="M104" s="74"/>
      <c r="N104" s="75" t="s">
        <v>75</v>
      </c>
      <c r="O104" s="77"/>
    </row>
    <row r="105" ht="28" customHeight="1" spans="1:15">
      <c r="A105" s="67"/>
      <c r="B105" s="77"/>
      <c r="C105" s="77" t="s">
        <v>216</v>
      </c>
      <c r="D105" s="82" t="s">
        <v>217</v>
      </c>
      <c r="E105" s="77" t="s">
        <v>214</v>
      </c>
      <c r="F105" s="70">
        <v>0.0448170260950126</v>
      </c>
      <c r="G105" s="79"/>
      <c r="H105" s="72"/>
      <c r="I105" s="72"/>
      <c r="J105" s="73"/>
      <c r="K105" s="73"/>
      <c r="L105" s="73"/>
      <c r="M105" s="74"/>
      <c r="N105" s="75" t="s">
        <v>75</v>
      </c>
      <c r="O105" s="80"/>
    </row>
    <row r="106" ht="28" customHeight="1" spans="1:15">
      <c r="A106" s="67">
        <f>MAX($A$1:A105)+1</f>
        <v>48</v>
      </c>
      <c r="B106" s="77" t="s">
        <v>218</v>
      </c>
      <c r="C106" s="77" t="s">
        <v>219</v>
      </c>
      <c r="D106" s="82" t="s">
        <v>220</v>
      </c>
      <c r="E106" s="77" t="s">
        <v>74</v>
      </c>
      <c r="F106" s="70">
        <v>0.230769230769231</v>
      </c>
      <c r="G106" s="71">
        <f>F106*I106+F107*I107</f>
        <v>0</v>
      </c>
      <c r="H106" s="72"/>
      <c r="I106" s="72"/>
      <c r="J106" s="73"/>
      <c r="K106" s="73"/>
      <c r="L106" s="73"/>
      <c r="M106" s="74"/>
      <c r="N106" s="75" t="s">
        <v>22</v>
      </c>
      <c r="O106" s="77"/>
    </row>
    <row r="107" ht="28" customHeight="1" spans="1:15">
      <c r="A107" s="67"/>
      <c r="B107" s="77"/>
      <c r="C107" s="77" t="s">
        <v>221</v>
      </c>
      <c r="D107" s="82" t="s">
        <v>222</v>
      </c>
      <c r="E107" s="77" t="s">
        <v>74</v>
      </c>
      <c r="F107" s="70">
        <v>0.769230769230769</v>
      </c>
      <c r="G107" s="79"/>
      <c r="H107" s="72"/>
      <c r="I107" s="72"/>
      <c r="J107" s="73"/>
      <c r="K107" s="73"/>
      <c r="L107" s="73"/>
      <c r="M107" s="74"/>
      <c r="N107" s="75" t="s">
        <v>22</v>
      </c>
      <c r="O107" s="77"/>
    </row>
    <row r="108" ht="28" customHeight="1" spans="1:15">
      <c r="A108" s="67">
        <f>MAX($A$1:A107)+1</f>
        <v>49</v>
      </c>
      <c r="B108" s="77" t="s">
        <v>223</v>
      </c>
      <c r="C108" s="77" t="s">
        <v>224</v>
      </c>
      <c r="D108" s="82"/>
      <c r="E108" s="77" t="s">
        <v>30</v>
      </c>
      <c r="F108" s="70">
        <v>1</v>
      </c>
      <c r="G108" s="71">
        <f>I108</f>
        <v>0</v>
      </c>
      <c r="H108" s="72"/>
      <c r="I108" s="86"/>
      <c r="J108" s="73"/>
      <c r="K108" s="73"/>
      <c r="L108" s="73"/>
      <c r="M108" s="74"/>
      <c r="N108" s="75" t="s">
        <v>75</v>
      </c>
      <c r="O108" s="77" t="s">
        <v>91</v>
      </c>
    </row>
    <row r="109" ht="28" customHeight="1" spans="1:15">
      <c r="A109" s="67"/>
      <c r="B109" s="77"/>
      <c r="C109" s="77" t="s">
        <v>225</v>
      </c>
      <c r="D109" s="82"/>
      <c r="E109" s="77" t="s">
        <v>30</v>
      </c>
      <c r="F109" s="70"/>
      <c r="G109" s="79"/>
      <c r="H109" s="72"/>
      <c r="I109" s="88"/>
      <c r="J109" s="73"/>
      <c r="K109" s="73"/>
      <c r="L109" s="73"/>
      <c r="M109" s="74"/>
      <c r="N109" s="75" t="s">
        <v>75</v>
      </c>
      <c r="O109" s="77"/>
    </row>
    <row r="110" ht="28" customHeight="1" spans="1:15">
      <c r="A110" s="67">
        <f>MAX($A$1:A109)+1</f>
        <v>50</v>
      </c>
      <c r="B110" s="77" t="s">
        <v>226</v>
      </c>
      <c r="C110" s="77" t="s">
        <v>153</v>
      </c>
      <c r="D110" s="82"/>
      <c r="E110" s="77" t="s">
        <v>30</v>
      </c>
      <c r="F110" s="70">
        <v>1</v>
      </c>
      <c r="G110" s="81">
        <f>I110</f>
        <v>0</v>
      </c>
      <c r="H110" s="72"/>
      <c r="I110" s="72"/>
      <c r="J110" s="73"/>
      <c r="K110" s="73"/>
      <c r="L110" s="73"/>
      <c r="M110" s="74"/>
      <c r="N110" s="75" t="s">
        <v>22</v>
      </c>
      <c r="O110" s="80" t="s">
        <v>51</v>
      </c>
    </row>
    <row r="111" ht="45" customHeight="1" spans="1:15">
      <c r="A111" s="67">
        <f>MAX($A$1:A110)+1</f>
        <v>51</v>
      </c>
      <c r="B111" s="77" t="s">
        <v>227</v>
      </c>
      <c r="C111" s="77" t="s">
        <v>228</v>
      </c>
      <c r="D111" s="82" t="s">
        <v>229</v>
      </c>
      <c r="E111" s="77" t="s">
        <v>101</v>
      </c>
      <c r="F111" s="70">
        <v>1</v>
      </c>
      <c r="G111" s="81">
        <f>I111</f>
        <v>0</v>
      </c>
      <c r="H111" s="72"/>
      <c r="I111" s="72"/>
      <c r="J111" s="73"/>
      <c r="K111" s="73"/>
      <c r="L111" s="73"/>
      <c r="M111" s="74"/>
      <c r="N111" s="75" t="s">
        <v>22</v>
      </c>
      <c r="O111" s="77"/>
    </row>
    <row r="112" ht="28" customHeight="1" spans="1:15">
      <c r="A112" s="67">
        <f>MAX($A$1:A111)+1</f>
        <v>52</v>
      </c>
      <c r="B112" s="77" t="s">
        <v>230</v>
      </c>
      <c r="C112" s="77" t="s">
        <v>231</v>
      </c>
      <c r="D112" s="82" t="s">
        <v>232</v>
      </c>
      <c r="E112" s="77" t="s">
        <v>74</v>
      </c>
      <c r="F112" s="70">
        <v>0.387096774193548</v>
      </c>
      <c r="G112" s="71">
        <f>F112*I112+F113*I113</f>
        <v>0</v>
      </c>
      <c r="H112" s="72"/>
      <c r="I112" s="72"/>
      <c r="J112" s="73"/>
      <c r="K112" s="73"/>
      <c r="L112" s="73"/>
      <c r="M112" s="74"/>
      <c r="N112" s="75" t="s">
        <v>22</v>
      </c>
      <c r="O112" s="77"/>
    </row>
    <row r="113" ht="28" customHeight="1" spans="1:15">
      <c r="A113" s="67"/>
      <c r="B113" s="77"/>
      <c r="C113" s="77" t="s">
        <v>233</v>
      </c>
      <c r="D113" s="82"/>
      <c r="E113" s="77" t="s">
        <v>74</v>
      </c>
      <c r="F113" s="70">
        <v>0.612903225806452</v>
      </c>
      <c r="G113" s="79"/>
      <c r="H113" s="72"/>
      <c r="I113" s="72"/>
      <c r="J113" s="73"/>
      <c r="K113" s="73"/>
      <c r="L113" s="73"/>
      <c r="M113" s="74"/>
      <c r="N113" s="75" t="s">
        <v>22</v>
      </c>
      <c r="O113" s="77"/>
    </row>
    <row r="114" ht="28" customHeight="1" spans="1:15">
      <c r="A114" s="67">
        <f>MAX($A$1:A113)+1</f>
        <v>53</v>
      </c>
      <c r="B114" s="77" t="s">
        <v>234</v>
      </c>
      <c r="C114" s="77" t="s">
        <v>235</v>
      </c>
      <c r="D114" s="82" t="s">
        <v>236</v>
      </c>
      <c r="E114" s="77" t="s">
        <v>21</v>
      </c>
      <c r="F114" s="70">
        <v>0.173416407061267</v>
      </c>
      <c r="G114" s="71">
        <f>F114*I114+F115*I115+F116*I116</f>
        <v>0</v>
      </c>
      <c r="H114" s="72"/>
      <c r="I114" s="72"/>
      <c r="J114" s="73"/>
      <c r="K114" s="73"/>
      <c r="L114" s="73"/>
      <c r="M114" s="74"/>
      <c r="N114" s="75" t="s">
        <v>22</v>
      </c>
      <c r="O114" s="80"/>
    </row>
    <row r="115" ht="28" customHeight="1" spans="1:15">
      <c r="A115" s="67"/>
      <c r="B115" s="77"/>
      <c r="C115" s="77" t="s">
        <v>237</v>
      </c>
      <c r="D115" s="82"/>
      <c r="E115" s="77" t="s">
        <v>21</v>
      </c>
      <c r="F115" s="70">
        <v>0.0934579439252336</v>
      </c>
      <c r="G115" s="78"/>
      <c r="H115" s="72"/>
      <c r="I115" s="72"/>
      <c r="J115" s="73"/>
      <c r="K115" s="73"/>
      <c r="L115" s="73"/>
      <c r="M115" s="74"/>
      <c r="N115" s="75" t="s">
        <v>22</v>
      </c>
      <c r="O115" s="77"/>
    </row>
    <row r="116" ht="28" customHeight="1" spans="1:15">
      <c r="A116" s="67"/>
      <c r="B116" s="77"/>
      <c r="C116" s="77" t="s">
        <v>238</v>
      </c>
      <c r="D116" s="82"/>
      <c r="E116" s="77" t="s">
        <v>21</v>
      </c>
      <c r="F116" s="70">
        <v>0.7331256490135</v>
      </c>
      <c r="G116" s="79"/>
      <c r="H116" s="72"/>
      <c r="I116" s="72"/>
      <c r="J116" s="73"/>
      <c r="K116" s="73"/>
      <c r="L116" s="73"/>
      <c r="M116" s="74"/>
      <c r="N116" s="75" t="s">
        <v>22</v>
      </c>
      <c r="O116" s="77"/>
    </row>
    <row r="117" ht="28" customHeight="1" spans="1:15">
      <c r="A117" s="67">
        <f>MAX($A$1:A116)+1</f>
        <v>54</v>
      </c>
      <c r="B117" s="77" t="s">
        <v>239</v>
      </c>
      <c r="C117" s="77" t="s">
        <v>153</v>
      </c>
      <c r="D117" s="82"/>
      <c r="E117" s="77" t="s">
        <v>30</v>
      </c>
      <c r="F117" s="70">
        <v>1</v>
      </c>
      <c r="G117" s="81">
        <f t="shared" ref="G117:G119" si="3">I117</f>
        <v>0</v>
      </c>
      <c r="H117" s="72"/>
      <c r="I117" s="72"/>
      <c r="J117" s="73"/>
      <c r="K117" s="73"/>
      <c r="L117" s="73"/>
      <c r="M117" s="74"/>
      <c r="N117" s="75" t="s">
        <v>75</v>
      </c>
      <c r="O117" s="80" t="s">
        <v>51</v>
      </c>
    </row>
    <row r="118" ht="28" customHeight="1" spans="1:15">
      <c r="A118" s="67">
        <f>MAX($A$1:A117)+1</f>
        <v>55</v>
      </c>
      <c r="B118" s="77" t="s">
        <v>240</v>
      </c>
      <c r="C118" s="77" t="s">
        <v>241</v>
      </c>
      <c r="D118" s="82" t="s">
        <v>242</v>
      </c>
      <c r="E118" s="77" t="s">
        <v>243</v>
      </c>
      <c r="F118" s="70">
        <v>1</v>
      </c>
      <c r="G118" s="81">
        <f t="shared" si="3"/>
        <v>0</v>
      </c>
      <c r="H118" s="72"/>
      <c r="I118" s="72"/>
      <c r="J118" s="73"/>
      <c r="K118" s="73"/>
      <c r="L118" s="73"/>
      <c r="M118" s="74"/>
      <c r="N118" s="75" t="s">
        <v>75</v>
      </c>
      <c r="O118" s="77"/>
    </row>
    <row r="119" ht="28" customHeight="1" spans="1:15">
      <c r="A119" s="67">
        <f>MAX($A$1:A118)+1</f>
        <v>56</v>
      </c>
      <c r="B119" s="77" t="s">
        <v>244</v>
      </c>
      <c r="C119" s="77" t="s">
        <v>245</v>
      </c>
      <c r="D119" s="82"/>
      <c r="E119" s="77" t="s">
        <v>30</v>
      </c>
      <c r="F119" s="70">
        <v>1</v>
      </c>
      <c r="G119" s="81">
        <f t="shared" si="3"/>
        <v>0</v>
      </c>
      <c r="H119" s="72"/>
      <c r="I119" s="72"/>
      <c r="J119" s="73"/>
      <c r="K119" s="73"/>
      <c r="L119" s="73"/>
      <c r="M119" s="74"/>
      <c r="N119" s="75" t="s">
        <v>22</v>
      </c>
      <c r="O119" s="77"/>
    </row>
    <row r="120" ht="28" customHeight="1" spans="1:15">
      <c r="A120" s="67">
        <f>MAX($A$1:A119)+1</f>
        <v>57</v>
      </c>
      <c r="B120" s="77" t="s">
        <v>246</v>
      </c>
      <c r="C120" s="77" t="s">
        <v>247</v>
      </c>
      <c r="D120" s="82" t="s">
        <v>248</v>
      </c>
      <c r="E120" s="77" t="s">
        <v>30</v>
      </c>
      <c r="F120" s="70">
        <v>0.0375</v>
      </c>
      <c r="G120" s="71">
        <f>F120*I120+F121*I121+F122*I122</f>
        <v>0</v>
      </c>
      <c r="H120" s="72"/>
      <c r="I120" s="72"/>
      <c r="J120" s="73"/>
      <c r="K120" s="73"/>
      <c r="L120" s="73"/>
      <c r="M120" s="74"/>
      <c r="N120" s="75" t="s">
        <v>22</v>
      </c>
      <c r="O120" s="80" t="s">
        <v>51</v>
      </c>
    </row>
    <row r="121" ht="28" customHeight="1" spans="1:15">
      <c r="A121" s="67"/>
      <c r="B121" s="77"/>
      <c r="C121" s="77" t="s">
        <v>249</v>
      </c>
      <c r="D121" s="82"/>
      <c r="E121" s="77" t="s">
        <v>30</v>
      </c>
      <c r="F121" s="70">
        <v>0.425</v>
      </c>
      <c r="G121" s="78"/>
      <c r="H121" s="72"/>
      <c r="I121" s="72"/>
      <c r="J121" s="73"/>
      <c r="K121" s="73"/>
      <c r="L121" s="73"/>
      <c r="M121" s="74"/>
      <c r="N121" s="75" t="s">
        <v>22</v>
      </c>
      <c r="O121" s="80" t="s">
        <v>51</v>
      </c>
    </row>
    <row r="122" ht="28" customHeight="1" spans="1:15">
      <c r="A122" s="67"/>
      <c r="B122" s="77"/>
      <c r="C122" s="77" t="s">
        <v>250</v>
      </c>
      <c r="D122" s="82"/>
      <c r="E122" s="77" t="s">
        <v>30</v>
      </c>
      <c r="F122" s="70">
        <v>0.5375</v>
      </c>
      <c r="G122" s="79"/>
      <c r="H122" s="72"/>
      <c r="I122" s="72"/>
      <c r="J122" s="73"/>
      <c r="K122" s="73"/>
      <c r="L122" s="73"/>
      <c r="M122" s="74"/>
      <c r="N122" s="75" t="s">
        <v>22</v>
      </c>
      <c r="O122" s="80" t="s">
        <v>51</v>
      </c>
    </row>
    <row r="123" ht="28" customHeight="1" spans="1:15">
      <c r="A123" s="67">
        <f>MAX($A$1:A122)+1</f>
        <v>58</v>
      </c>
      <c r="B123" s="77" t="s">
        <v>251</v>
      </c>
      <c r="C123" s="77" t="s">
        <v>252</v>
      </c>
      <c r="D123" s="82"/>
      <c r="E123" s="77" t="s">
        <v>101</v>
      </c>
      <c r="F123" s="70">
        <v>0.898876404494382</v>
      </c>
      <c r="G123" s="71">
        <f>F123*I123+F124*I124</f>
        <v>0</v>
      </c>
      <c r="H123" s="72"/>
      <c r="I123" s="72"/>
      <c r="J123" s="73"/>
      <c r="K123" s="73"/>
      <c r="L123" s="73"/>
      <c r="M123" s="74"/>
      <c r="N123" s="75" t="s">
        <v>22</v>
      </c>
      <c r="O123" s="80" t="s">
        <v>51</v>
      </c>
    </row>
    <row r="124" ht="28" customHeight="1" spans="1:15">
      <c r="A124" s="67"/>
      <c r="B124" s="77"/>
      <c r="C124" s="77" t="s">
        <v>253</v>
      </c>
      <c r="D124" s="82"/>
      <c r="E124" s="77" t="s">
        <v>101</v>
      </c>
      <c r="F124" s="70">
        <v>0.101123595505618</v>
      </c>
      <c r="G124" s="79"/>
      <c r="H124" s="72"/>
      <c r="I124" s="72"/>
      <c r="J124" s="73"/>
      <c r="K124" s="73"/>
      <c r="L124" s="73"/>
      <c r="M124" s="74"/>
      <c r="N124" s="75" t="s">
        <v>22</v>
      </c>
      <c r="O124" s="80" t="s">
        <v>51</v>
      </c>
    </row>
    <row r="125" ht="28" customHeight="1" spans="1:15">
      <c r="A125" s="67">
        <f>MAX($A$1:A124)+1</f>
        <v>59</v>
      </c>
      <c r="B125" s="77" t="s">
        <v>254</v>
      </c>
      <c r="C125" s="77" t="s">
        <v>255</v>
      </c>
      <c r="D125" s="82"/>
      <c r="E125" s="77" t="s">
        <v>214</v>
      </c>
      <c r="F125" s="70">
        <v>0.466666666666667</v>
      </c>
      <c r="G125" s="71">
        <f>F125*I125+F126*I126+F127*I127</f>
        <v>0</v>
      </c>
      <c r="H125" s="72"/>
      <c r="I125" s="72"/>
      <c r="J125" s="73"/>
      <c r="K125" s="73"/>
      <c r="L125" s="73"/>
      <c r="M125" s="74"/>
      <c r="N125" s="75" t="s">
        <v>75</v>
      </c>
      <c r="O125" s="77"/>
    </row>
    <row r="126" ht="28" customHeight="1" spans="1:15">
      <c r="A126" s="67"/>
      <c r="B126" s="77"/>
      <c r="C126" s="77" t="s">
        <v>256</v>
      </c>
      <c r="D126" s="82"/>
      <c r="E126" s="77" t="s">
        <v>214</v>
      </c>
      <c r="F126" s="70">
        <v>0.466666666666667</v>
      </c>
      <c r="G126" s="78"/>
      <c r="H126" s="72"/>
      <c r="I126" s="72"/>
      <c r="J126" s="73"/>
      <c r="K126" s="73"/>
      <c r="L126" s="73"/>
      <c r="M126" s="74"/>
      <c r="N126" s="75" t="s">
        <v>75</v>
      </c>
      <c r="O126" s="77"/>
    </row>
    <row r="127" ht="28" customHeight="1" spans="1:15">
      <c r="A127" s="67"/>
      <c r="B127" s="77"/>
      <c r="C127" s="77" t="s">
        <v>257</v>
      </c>
      <c r="D127" s="82"/>
      <c r="E127" s="77" t="s">
        <v>214</v>
      </c>
      <c r="F127" s="70">
        <v>0.0666666666666667</v>
      </c>
      <c r="G127" s="79"/>
      <c r="H127" s="72"/>
      <c r="I127" s="72"/>
      <c r="J127" s="73"/>
      <c r="K127" s="73"/>
      <c r="L127" s="73"/>
      <c r="M127" s="74"/>
      <c r="N127" s="75" t="s">
        <v>75</v>
      </c>
      <c r="O127" s="77"/>
    </row>
    <row r="128" ht="28" customHeight="1" spans="1:15">
      <c r="A128" s="67">
        <f>MAX($A$1:A127)+1</f>
        <v>60</v>
      </c>
      <c r="B128" s="77" t="s">
        <v>258</v>
      </c>
      <c r="C128" s="77" t="s">
        <v>259</v>
      </c>
      <c r="D128" s="82"/>
      <c r="E128" s="77" t="s">
        <v>214</v>
      </c>
      <c r="F128" s="70">
        <v>1</v>
      </c>
      <c r="G128" s="81">
        <f t="shared" ref="G128:G130" si="4">I128</f>
        <v>0</v>
      </c>
      <c r="H128" s="72"/>
      <c r="I128" s="72"/>
      <c r="J128" s="73"/>
      <c r="K128" s="73"/>
      <c r="L128" s="73"/>
      <c r="M128" s="74"/>
      <c r="N128" s="75" t="s">
        <v>75</v>
      </c>
      <c r="O128" s="77"/>
    </row>
    <row r="129" ht="28" customHeight="1" spans="1:15">
      <c r="A129" s="67">
        <f>MAX($A$1:A128)+1</f>
        <v>61</v>
      </c>
      <c r="B129" s="77" t="s">
        <v>260</v>
      </c>
      <c r="C129" s="77" t="s">
        <v>261</v>
      </c>
      <c r="D129" s="82"/>
      <c r="E129" s="77" t="s">
        <v>198</v>
      </c>
      <c r="F129" s="70">
        <v>1</v>
      </c>
      <c r="G129" s="81">
        <f t="shared" si="4"/>
        <v>0</v>
      </c>
      <c r="H129" s="72"/>
      <c r="I129" s="72"/>
      <c r="J129" s="73"/>
      <c r="K129" s="73"/>
      <c r="L129" s="73"/>
      <c r="M129" s="74"/>
      <c r="N129" s="75" t="s">
        <v>75</v>
      </c>
      <c r="O129" s="77"/>
    </row>
    <row r="130" ht="28" customHeight="1" spans="1:15">
      <c r="A130" s="67">
        <f>MAX($A$1:A129)+1</f>
        <v>62</v>
      </c>
      <c r="B130" s="77" t="s">
        <v>262</v>
      </c>
      <c r="C130" s="77" t="s">
        <v>263</v>
      </c>
      <c r="D130" s="82"/>
      <c r="E130" s="77" t="s">
        <v>198</v>
      </c>
      <c r="F130" s="70">
        <v>1</v>
      </c>
      <c r="G130" s="81">
        <f t="shared" si="4"/>
        <v>0</v>
      </c>
      <c r="H130" s="72"/>
      <c r="I130" s="72"/>
      <c r="J130" s="73"/>
      <c r="K130" s="73"/>
      <c r="L130" s="73"/>
      <c r="M130" s="74"/>
      <c r="N130" s="75" t="s">
        <v>75</v>
      </c>
      <c r="O130" s="77"/>
    </row>
    <row r="131" ht="28" customHeight="1" spans="1:15">
      <c r="A131" s="67">
        <f>MAX($A$1:A130)+1</f>
        <v>63</v>
      </c>
      <c r="B131" s="77" t="s">
        <v>264</v>
      </c>
      <c r="C131" s="77" t="s">
        <v>265</v>
      </c>
      <c r="D131" s="82"/>
      <c r="E131" s="77" t="s">
        <v>101</v>
      </c>
      <c r="F131" s="70">
        <v>0.824029771398192</v>
      </c>
      <c r="G131" s="71">
        <f>F131*I131+F132*I132+F133*I133</f>
        <v>0</v>
      </c>
      <c r="H131" s="72"/>
      <c r="I131" s="72"/>
      <c r="J131" s="73"/>
      <c r="K131" s="73"/>
      <c r="L131" s="73"/>
      <c r="M131" s="74"/>
      <c r="N131" s="75" t="s">
        <v>22</v>
      </c>
      <c r="O131" s="80" t="s">
        <v>51</v>
      </c>
    </row>
    <row r="132" ht="28" customHeight="1" spans="1:15">
      <c r="A132" s="67"/>
      <c r="B132" s="77"/>
      <c r="C132" s="77" t="s">
        <v>266</v>
      </c>
      <c r="D132" s="82"/>
      <c r="E132" s="77" t="s">
        <v>101</v>
      </c>
      <c r="F132" s="70">
        <v>0.170653907496013</v>
      </c>
      <c r="G132" s="78"/>
      <c r="H132" s="72"/>
      <c r="I132" s="72"/>
      <c r="J132" s="73"/>
      <c r="K132" s="73"/>
      <c r="L132" s="73"/>
      <c r="M132" s="74"/>
      <c r="N132" s="75" t="s">
        <v>22</v>
      </c>
      <c r="O132" s="80" t="s">
        <v>51</v>
      </c>
    </row>
    <row r="133" ht="28" customHeight="1" spans="1:15">
      <c r="A133" s="67"/>
      <c r="B133" s="77"/>
      <c r="C133" s="77" t="s">
        <v>267</v>
      </c>
      <c r="D133" s="82"/>
      <c r="E133" s="77" t="s">
        <v>101</v>
      </c>
      <c r="F133" s="70">
        <v>0.00531632110579479</v>
      </c>
      <c r="G133" s="79"/>
      <c r="H133" s="72"/>
      <c r="I133" s="72"/>
      <c r="J133" s="73"/>
      <c r="K133" s="73"/>
      <c r="L133" s="73"/>
      <c r="M133" s="74"/>
      <c r="N133" s="75" t="s">
        <v>22</v>
      </c>
      <c r="O133" s="80" t="s">
        <v>51</v>
      </c>
    </row>
    <row r="134" ht="28" customHeight="1" spans="1:15">
      <c r="A134" s="67">
        <f>MAX($A$1:A133)+1</f>
        <v>64</v>
      </c>
      <c r="B134" s="77" t="s">
        <v>268</v>
      </c>
      <c r="C134" s="77" t="s">
        <v>269</v>
      </c>
      <c r="D134" s="82"/>
      <c r="E134" s="77" t="s">
        <v>270</v>
      </c>
      <c r="F134" s="70">
        <v>1</v>
      </c>
      <c r="G134" s="81">
        <f t="shared" ref="G134:G139" si="5">I134</f>
        <v>0</v>
      </c>
      <c r="H134" s="72"/>
      <c r="I134" s="72"/>
      <c r="J134" s="73"/>
      <c r="K134" s="73"/>
      <c r="L134" s="73"/>
      <c r="M134" s="74"/>
      <c r="N134" s="75" t="s">
        <v>75</v>
      </c>
      <c r="O134" s="77"/>
    </row>
    <row r="135" ht="28" customHeight="1" spans="1:15">
      <c r="A135" s="67">
        <f>MAX($A$1:A134)+1</f>
        <v>65</v>
      </c>
      <c r="B135" s="77" t="s">
        <v>271</v>
      </c>
      <c r="C135" s="77" t="s">
        <v>272</v>
      </c>
      <c r="D135" s="82"/>
      <c r="E135" s="77" t="s">
        <v>115</v>
      </c>
      <c r="F135" s="70">
        <v>1</v>
      </c>
      <c r="G135" s="81">
        <f t="shared" si="5"/>
        <v>0</v>
      </c>
      <c r="H135" s="72"/>
      <c r="I135" s="72"/>
      <c r="J135" s="73"/>
      <c r="K135" s="73"/>
      <c r="L135" s="73"/>
      <c r="M135" s="74"/>
      <c r="N135" s="75" t="s">
        <v>75</v>
      </c>
      <c r="O135" s="77"/>
    </row>
    <row r="136" ht="28" customHeight="1" spans="1:15">
      <c r="A136" s="67">
        <f>MAX($A$1:A135)+1</f>
        <v>66</v>
      </c>
      <c r="B136" s="77" t="s">
        <v>273</v>
      </c>
      <c r="C136" s="77" t="s">
        <v>274</v>
      </c>
      <c r="D136" s="82"/>
      <c r="E136" s="77" t="s">
        <v>101</v>
      </c>
      <c r="F136" s="70">
        <v>0.48</v>
      </c>
      <c r="G136" s="71">
        <f>F136*I136+F137*I137+F138*I138</f>
        <v>0</v>
      </c>
      <c r="H136" s="72"/>
      <c r="I136" s="72"/>
      <c r="J136" s="73"/>
      <c r="K136" s="73"/>
      <c r="L136" s="73"/>
      <c r="M136" s="74"/>
      <c r="N136" s="75" t="s">
        <v>75</v>
      </c>
      <c r="O136" s="80" t="s">
        <v>51</v>
      </c>
    </row>
    <row r="137" ht="28" customHeight="1" spans="1:15">
      <c r="A137" s="67"/>
      <c r="B137" s="77"/>
      <c r="C137" s="77" t="s">
        <v>275</v>
      </c>
      <c r="D137" s="82"/>
      <c r="E137" s="77" t="s">
        <v>101</v>
      </c>
      <c r="F137" s="70">
        <v>0.377142857142857</v>
      </c>
      <c r="G137" s="78"/>
      <c r="H137" s="72"/>
      <c r="I137" s="72"/>
      <c r="J137" s="73"/>
      <c r="K137" s="73"/>
      <c r="L137" s="73"/>
      <c r="M137" s="74"/>
      <c r="N137" s="75" t="s">
        <v>75</v>
      </c>
      <c r="O137" s="80" t="s">
        <v>51</v>
      </c>
    </row>
    <row r="138" ht="28" customHeight="1" spans="1:15">
      <c r="A138" s="67"/>
      <c r="B138" s="77"/>
      <c r="C138" s="77" t="s">
        <v>276</v>
      </c>
      <c r="D138" s="82"/>
      <c r="E138" s="77" t="s">
        <v>101</v>
      </c>
      <c r="F138" s="70">
        <v>0.142857142857143</v>
      </c>
      <c r="G138" s="79"/>
      <c r="H138" s="72"/>
      <c r="I138" s="72"/>
      <c r="J138" s="73"/>
      <c r="K138" s="73"/>
      <c r="L138" s="73"/>
      <c r="M138" s="74"/>
      <c r="N138" s="75" t="s">
        <v>75</v>
      </c>
      <c r="O138" s="80" t="s">
        <v>51</v>
      </c>
    </row>
    <row r="139" ht="28" customHeight="1" spans="1:15">
      <c r="A139" s="67">
        <f>MAX($A$1:A138)+1</f>
        <v>67</v>
      </c>
      <c r="B139" s="77" t="s">
        <v>277</v>
      </c>
      <c r="C139" s="77" t="s">
        <v>278</v>
      </c>
      <c r="D139" s="82"/>
      <c r="E139" s="77" t="s">
        <v>270</v>
      </c>
      <c r="F139" s="70">
        <v>1</v>
      </c>
      <c r="G139" s="81">
        <f t="shared" si="5"/>
        <v>0</v>
      </c>
      <c r="H139" s="72"/>
      <c r="I139" s="72"/>
      <c r="J139" s="73"/>
      <c r="K139" s="73"/>
      <c r="L139" s="73"/>
      <c r="M139" s="74"/>
      <c r="N139" s="75" t="s">
        <v>75</v>
      </c>
      <c r="O139" s="77"/>
    </row>
    <row r="140" ht="28" customHeight="1" spans="1:15">
      <c r="A140" s="67">
        <f>MAX($A$1:A139)+1</f>
        <v>68</v>
      </c>
      <c r="B140" s="77" t="s">
        <v>279</v>
      </c>
      <c r="C140" s="77" t="s">
        <v>280</v>
      </c>
      <c r="D140" s="82" t="s">
        <v>281</v>
      </c>
      <c r="E140" s="77" t="s">
        <v>115</v>
      </c>
      <c r="F140" s="70">
        <v>0.8</v>
      </c>
      <c r="G140" s="71">
        <f>F140*I140+F141*I141</f>
        <v>0</v>
      </c>
      <c r="H140" s="72"/>
      <c r="I140" s="72"/>
      <c r="J140" s="73"/>
      <c r="K140" s="73"/>
      <c r="L140" s="73"/>
      <c r="M140" s="74"/>
      <c r="N140" s="75" t="s">
        <v>75</v>
      </c>
      <c r="O140" s="77"/>
    </row>
    <row r="141" ht="28" customHeight="1" spans="1:15">
      <c r="A141" s="67"/>
      <c r="B141" s="77"/>
      <c r="C141" s="77" t="s">
        <v>280</v>
      </c>
      <c r="D141" s="82" t="s">
        <v>282</v>
      </c>
      <c r="E141" s="77" t="s">
        <v>115</v>
      </c>
      <c r="F141" s="70">
        <v>0.2</v>
      </c>
      <c r="G141" s="79"/>
      <c r="H141" s="72"/>
      <c r="I141" s="72"/>
      <c r="J141" s="73"/>
      <c r="K141" s="73"/>
      <c r="L141" s="73"/>
      <c r="M141" s="74"/>
      <c r="N141" s="75" t="s">
        <v>75</v>
      </c>
      <c r="O141" s="77"/>
    </row>
    <row r="142" ht="28" customHeight="1" spans="1:15">
      <c r="A142" s="67">
        <f>MAX($A$1:A141)+1</f>
        <v>69</v>
      </c>
      <c r="B142" s="77" t="s">
        <v>283</v>
      </c>
      <c r="C142" s="77" t="s">
        <v>284</v>
      </c>
      <c r="D142" s="82" t="s">
        <v>285</v>
      </c>
      <c r="E142" s="77" t="s">
        <v>21</v>
      </c>
      <c r="F142" s="70">
        <v>1</v>
      </c>
      <c r="G142" s="81">
        <f t="shared" ref="G142:G147" si="6">I142</f>
        <v>0</v>
      </c>
      <c r="H142" s="72"/>
      <c r="I142" s="72"/>
      <c r="J142" s="73"/>
      <c r="K142" s="73"/>
      <c r="L142" s="73"/>
      <c r="M142" s="74"/>
      <c r="N142" s="75" t="s">
        <v>22</v>
      </c>
      <c r="O142" s="80" t="s">
        <v>51</v>
      </c>
    </row>
    <row r="143" ht="28" customHeight="1" spans="1:15">
      <c r="A143" s="67">
        <f>MAX($A$1:A142)+1</f>
        <v>70</v>
      </c>
      <c r="B143" s="84" t="s">
        <v>286</v>
      </c>
      <c r="C143" s="84" t="s">
        <v>287</v>
      </c>
      <c r="D143" s="85" t="s">
        <v>288</v>
      </c>
      <c r="E143" s="84" t="s">
        <v>289</v>
      </c>
      <c r="F143" s="95">
        <v>1</v>
      </c>
      <c r="G143" s="81">
        <f t="shared" si="6"/>
        <v>0</v>
      </c>
      <c r="H143" s="96"/>
      <c r="I143" s="72"/>
      <c r="J143" s="97"/>
      <c r="K143" s="97"/>
      <c r="L143" s="97"/>
      <c r="M143" s="74"/>
      <c r="N143" s="75" t="s">
        <v>75</v>
      </c>
      <c r="O143" s="80"/>
    </row>
    <row r="144" ht="28" customHeight="1" spans="1:15">
      <c r="A144" s="67">
        <f>MAX($A$1:A143)+1</f>
        <v>71</v>
      </c>
      <c r="B144" s="77" t="s">
        <v>290</v>
      </c>
      <c r="C144" s="77" t="s">
        <v>291</v>
      </c>
      <c r="D144" s="82"/>
      <c r="E144" s="77" t="s">
        <v>30</v>
      </c>
      <c r="F144" s="70">
        <v>0.666666666666667</v>
      </c>
      <c r="G144" s="71">
        <f>F144*I144+F145*I145</f>
        <v>0</v>
      </c>
      <c r="H144" s="72"/>
      <c r="I144" s="72"/>
      <c r="J144" s="73"/>
      <c r="K144" s="73"/>
      <c r="L144" s="73"/>
      <c r="M144" s="74"/>
      <c r="N144" s="75" t="s">
        <v>22</v>
      </c>
      <c r="O144" s="80" t="s">
        <v>51</v>
      </c>
    </row>
    <row r="145" ht="28" customHeight="1" spans="1:15">
      <c r="A145" s="67"/>
      <c r="B145" s="77"/>
      <c r="C145" s="77" t="s">
        <v>292</v>
      </c>
      <c r="D145" s="82"/>
      <c r="E145" s="77" t="s">
        <v>30</v>
      </c>
      <c r="F145" s="70">
        <v>0.333333333333333</v>
      </c>
      <c r="G145" s="79"/>
      <c r="H145" s="72"/>
      <c r="I145" s="72"/>
      <c r="J145" s="73"/>
      <c r="K145" s="73"/>
      <c r="L145" s="73"/>
      <c r="M145" s="74"/>
      <c r="N145" s="75" t="s">
        <v>22</v>
      </c>
      <c r="O145" s="80" t="s">
        <v>51</v>
      </c>
    </row>
    <row r="146" ht="28" customHeight="1" spans="1:15">
      <c r="A146" s="67">
        <f>MAX($A$1:A145)+1</f>
        <v>72</v>
      </c>
      <c r="B146" s="77" t="s">
        <v>293</v>
      </c>
      <c r="C146" s="77" t="s">
        <v>294</v>
      </c>
      <c r="D146" s="82"/>
      <c r="E146" s="77" t="s">
        <v>21</v>
      </c>
      <c r="F146" s="70">
        <v>1</v>
      </c>
      <c r="G146" s="81">
        <f t="shared" si="6"/>
        <v>0</v>
      </c>
      <c r="H146" s="72"/>
      <c r="I146" s="72"/>
      <c r="J146" s="73"/>
      <c r="K146" s="73"/>
      <c r="L146" s="73"/>
      <c r="M146" s="74"/>
      <c r="N146" s="75" t="s">
        <v>22</v>
      </c>
      <c r="O146" s="80" t="s">
        <v>51</v>
      </c>
    </row>
    <row r="147" ht="28" customHeight="1" spans="1:15">
      <c r="A147" s="67">
        <f>MAX($A$1:A146)+1</f>
        <v>73</v>
      </c>
      <c r="B147" s="77" t="s">
        <v>295</v>
      </c>
      <c r="C147" s="68" t="s">
        <v>296</v>
      </c>
      <c r="D147" s="69"/>
      <c r="E147" s="77" t="s">
        <v>21</v>
      </c>
      <c r="F147" s="70">
        <v>1</v>
      </c>
      <c r="G147" s="81">
        <f t="shared" si="6"/>
        <v>0</v>
      </c>
      <c r="H147" s="72"/>
      <c r="I147" s="72"/>
      <c r="J147" s="73"/>
      <c r="K147" s="73"/>
      <c r="L147" s="73"/>
      <c r="M147" s="74"/>
      <c r="N147" s="75" t="s">
        <v>22</v>
      </c>
      <c r="O147" s="76"/>
    </row>
    <row r="148" ht="28" customHeight="1" spans="1:15">
      <c r="A148" s="67">
        <f>MAX($A$1:A147)+1</f>
        <v>74</v>
      </c>
      <c r="B148" s="68" t="s">
        <v>297</v>
      </c>
      <c r="C148" s="77" t="s">
        <v>298</v>
      </c>
      <c r="D148" s="82" t="s">
        <v>299</v>
      </c>
      <c r="E148" s="77" t="s">
        <v>21</v>
      </c>
      <c r="F148" s="70">
        <v>0.992721979621543</v>
      </c>
      <c r="G148" s="71">
        <f>F148*I148+F149*I149</f>
        <v>0</v>
      </c>
      <c r="H148" s="72"/>
      <c r="I148" s="72"/>
      <c r="J148" s="73"/>
      <c r="K148" s="73"/>
      <c r="L148" s="73"/>
      <c r="M148" s="74"/>
      <c r="N148" s="75" t="s">
        <v>22</v>
      </c>
      <c r="O148" s="80" t="s">
        <v>51</v>
      </c>
    </row>
    <row r="149" ht="28" customHeight="1" spans="1:15">
      <c r="A149" s="67"/>
      <c r="B149" s="68"/>
      <c r="C149" s="77" t="s">
        <v>300</v>
      </c>
      <c r="D149" s="82"/>
      <c r="E149" s="77" t="s">
        <v>21</v>
      </c>
      <c r="F149" s="70">
        <v>0.00727802037845706</v>
      </c>
      <c r="G149" s="79"/>
      <c r="H149" s="72"/>
      <c r="I149" s="72"/>
      <c r="J149" s="73"/>
      <c r="K149" s="73"/>
      <c r="L149" s="73"/>
      <c r="M149" s="74"/>
      <c r="N149" s="75" t="s">
        <v>22</v>
      </c>
      <c r="O149" s="80" t="s">
        <v>51</v>
      </c>
    </row>
    <row r="150" ht="28" customHeight="1" spans="1:15">
      <c r="A150" s="67">
        <f>MAX($A$1:A149)+1</f>
        <v>75</v>
      </c>
      <c r="B150" s="77" t="s">
        <v>301</v>
      </c>
      <c r="C150" s="77" t="s">
        <v>302</v>
      </c>
      <c r="D150" s="82" t="s">
        <v>303</v>
      </c>
      <c r="E150" s="77" t="s">
        <v>21</v>
      </c>
      <c r="F150" s="70">
        <v>0.613636363636364</v>
      </c>
      <c r="G150" s="71">
        <f>F150*I150+F151*I151</f>
        <v>0</v>
      </c>
      <c r="H150" s="72"/>
      <c r="I150" s="72"/>
      <c r="J150" s="73"/>
      <c r="K150" s="73"/>
      <c r="L150" s="73"/>
      <c r="M150" s="74"/>
      <c r="N150" s="75" t="s">
        <v>22</v>
      </c>
      <c r="O150" s="80" t="s">
        <v>51</v>
      </c>
    </row>
    <row r="151" ht="28" customHeight="1" spans="1:15">
      <c r="A151" s="67"/>
      <c r="B151" s="77"/>
      <c r="C151" s="77" t="s">
        <v>304</v>
      </c>
      <c r="D151" s="82"/>
      <c r="E151" s="77" t="s">
        <v>21</v>
      </c>
      <c r="F151" s="70">
        <v>0.386363636363636</v>
      </c>
      <c r="G151" s="79"/>
      <c r="H151" s="72"/>
      <c r="I151" s="72"/>
      <c r="J151" s="73"/>
      <c r="K151" s="73"/>
      <c r="L151" s="73"/>
      <c r="M151" s="74"/>
      <c r="N151" s="75" t="s">
        <v>22</v>
      </c>
      <c r="O151" s="80" t="s">
        <v>51</v>
      </c>
    </row>
    <row r="152" ht="28" customHeight="1" spans="1:15">
      <c r="A152" s="67">
        <f>MAX($A$1:A151)+1</f>
        <v>76</v>
      </c>
      <c r="B152" s="77" t="s">
        <v>305</v>
      </c>
      <c r="C152" s="77" t="s">
        <v>306</v>
      </c>
      <c r="D152" s="82" t="s">
        <v>307</v>
      </c>
      <c r="E152" s="77" t="s">
        <v>21</v>
      </c>
      <c r="F152" s="70">
        <v>0.543071161048689</v>
      </c>
      <c r="G152" s="71">
        <f>F152*I152+F153*I153</f>
        <v>0</v>
      </c>
      <c r="H152" s="72"/>
      <c r="I152" s="72"/>
      <c r="J152" s="73"/>
      <c r="K152" s="73"/>
      <c r="L152" s="73"/>
      <c r="M152" s="74"/>
      <c r="N152" s="75" t="s">
        <v>22</v>
      </c>
      <c r="O152" s="80" t="s">
        <v>51</v>
      </c>
    </row>
    <row r="153" ht="28" customHeight="1" spans="1:15">
      <c r="A153" s="67"/>
      <c r="B153" s="77"/>
      <c r="C153" s="77" t="s">
        <v>308</v>
      </c>
      <c r="D153" s="82"/>
      <c r="E153" s="77" t="s">
        <v>21</v>
      </c>
      <c r="F153" s="70">
        <v>0.456928838951311</v>
      </c>
      <c r="G153" s="79"/>
      <c r="H153" s="72"/>
      <c r="I153" s="72"/>
      <c r="J153" s="73"/>
      <c r="K153" s="73"/>
      <c r="L153" s="73"/>
      <c r="M153" s="74"/>
      <c r="N153" s="75" t="s">
        <v>22</v>
      </c>
      <c r="O153" s="80" t="s">
        <v>51</v>
      </c>
    </row>
    <row r="154" ht="28" customHeight="1" spans="1:15">
      <c r="A154" s="67">
        <f>MAX($A$1:A153)+1</f>
        <v>77</v>
      </c>
      <c r="B154" s="84" t="s">
        <v>309</v>
      </c>
      <c r="C154" s="84" t="s">
        <v>310</v>
      </c>
      <c r="D154" s="85"/>
      <c r="E154" s="84" t="s">
        <v>101</v>
      </c>
      <c r="F154" s="70">
        <v>1</v>
      </c>
      <c r="G154" s="71">
        <f t="shared" ref="G154:G158" si="7">I154</f>
        <v>0</v>
      </c>
      <c r="H154" s="96"/>
      <c r="I154" s="86"/>
      <c r="J154" s="97"/>
      <c r="K154" s="97"/>
      <c r="L154" s="97"/>
      <c r="M154" s="74"/>
      <c r="N154" s="75" t="s">
        <v>22</v>
      </c>
      <c r="O154" s="77" t="s">
        <v>91</v>
      </c>
    </row>
    <row r="155" ht="28" customHeight="1" spans="1:15">
      <c r="A155" s="67"/>
      <c r="B155" s="84"/>
      <c r="C155" s="84" t="s">
        <v>311</v>
      </c>
      <c r="D155" s="85"/>
      <c r="E155" s="84" t="s">
        <v>101</v>
      </c>
      <c r="F155" s="70"/>
      <c r="G155" s="79"/>
      <c r="H155" s="96"/>
      <c r="I155" s="88"/>
      <c r="J155" s="97"/>
      <c r="K155" s="97"/>
      <c r="L155" s="97"/>
      <c r="M155" s="74"/>
      <c r="N155" s="75" t="s">
        <v>22</v>
      </c>
      <c r="O155" s="77"/>
    </row>
    <row r="156" ht="28" customHeight="1" spans="1:15">
      <c r="A156" s="67">
        <f>MAX($A$1:A155)+1</f>
        <v>78</v>
      </c>
      <c r="B156" s="77" t="s">
        <v>312</v>
      </c>
      <c r="C156" s="77" t="s">
        <v>313</v>
      </c>
      <c r="D156" s="82"/>
      <c r="E156" s="77" t="s">
        <v>101</v>
      </c>
      <c r="F156" s="70">
        <v>1</v>
      </c>
      <c r="G156" s="71">
        <f t="shared" si="7"/>
        <v>0</v>
      </c>
      <c r="H156" s="72"/>
      <c r="I156" s="86"/>
      <c r="J156" s="73"/>
      <c r="K156" s="73"/>
      <c r="L156" s="73"/>
      <c r="M156" s="74"/>
      <c r="N156" s="75" t="s">
        <v>22</v>
      </c>
      <c r="O156" s="77" t="s">
        <v>91</v>
      </c>
    </row>
    <row r="157" ht="28" customHeight="1" spans="1:15">
      <c r="A157" s="67"/>
      <c r="B157" s="77"/>
      <c r="C157" s="77" t="s">
        <v>314</v>
      </c>
      <c r="D157" s="82"/>
      <c r="E157" s="77" t="s">
        <v>101</v>
      </c>
      <c r="F157" s="70"/>
      <c r="G157" s="79"/>
      <c r="H157" s="72"/>
      <c r="I157" s="88"/>
      <c r="J157" s="73"/>
      <c r="K157" s="73"/>
      <c r="L157" s="73"/>
      <c r="M157" s="74"/>
      <c r="N157" s="75" t="s">
        <v>22</v>
      </c>
      <c r="O157" s="77"/>
    </row>
    <row r="158" ht="28" customHeight="1" spans="1:15">
      <c r="A158" s="67">
        <f>MAX($A$1:A157)+1</f>
        <v>79</v>
      </c>
      <c r="B158" s="77" t="s">
        <v>315</v>
      </c>
      <c r="C158" s="84" t="s">
        <v>287</v>
      </c>
      <c r="D158" s="82"/>
      <c r="E158" s="77" t="s">
        <v>74</v>
      </c>
      <c r="F158" s="70">
        <v>1</v>
      </c>
      <c r="G158" s="81">
        <f t="shared" si="7"/>
        <v>0</v>
      </c>
      <c r="H158" s="72"/>
      <c r="I158" s="72"/>
      <c r="J158" s="73"/>
      <c r="K158" s="73"/>
      <c r="L158" s="73"/>
      <c r="M158" s="74"/>
      <c r="N158" s="75" t="s">
        <v>75</v>
      </c>
      <c r="O158" s="77"/>
    </row>
    <row r="159" ht="28" customHeight="1" spans="1:15">
      <c r="A159" s="67">
        <f>MAX($A$1:A158)+1</f>
        <v>80</v>
      </c>
      <c r="B159" s="77" t="s">
        <v>316</v>
      </c>
      <c r="C159" s="77" t="s">
        <v>317</v>
      </c>
      <c r="D159" s="82" t="s">
        <v>318</v>
      </c>
      <c r="E159" s="77" t="s">
        <v>74</v>
      </c>
      <c r="F159" s="70">
        <v>0.733333333333333</v>
      </c>
      <c r="G159" s="71">
        <f>F159*I159+F160*I160</f>
        <v>0</v>
      </c>
      <c r="H159" s="72"/>
      <c r="I159" s="72"/>
      <c r="J159" s="73"/>
      <c r="K159" s="73"/>
      <c r="L159" s="73"/>
      <c r="M159" s="74"/>
      <c r="N159" s="75" t="s">
        <v>22</v>
      </c>
      <c r="O159" s="80" t="s">
        <v>51</v>
      </c>
    </row>
    <row r="160" ht="28" customHeight="1" spans="1:15">
      <c r="A160" s="67"/>
      <c r="B160" s="77"/>
      <c r="C160" s="77" t="s">
        <v>319</v>
      </c>
      <c r="D160" s="82"/>
      <c r="E160" s="77" t="s">
        <v>74</v>
      </c>
      <c r="F160" s="70">
        <v>0.266666666666667</v>
      </c>
      <c r="G160" s="79"/>
      <c r="H160" s="72"/>
      <c r="I160" s="72"/>
      <c r="J160" s="73"/>
      <c r="K160" s="73"/>
      <c r="L160" s="73"/>
      <c r="M160" s="74"/>
      <c r="N160" s="75" t="s">
        <v>22</v>
      </c>
      <c r="O160" s="80" t="s">
        <v>51</v>
      </c>
    </row>
    <row r="161" ht="28" customHeight="1" spans="1:15">
      <c r="A161" s="67">
        <f>MAX($A$1:A160)+1</f>
        <v>81</v>
      </c>
      <c r="B161" s="77" t="s">
        <v>320</v>
      </c>
      <c r="C161" s="77" t="s">
        <v>321</v>
      </c>
      <c r="D161" s="82" t="s">
        <v>322</v>
      </c>
      <c r="E161" s="77" t="s">
        <v>243</v>
      </c>
      <c r="F161" s="70">
        <v>1</v>
      </c>
      <c r="G161" s="71">
        <f>I161</f>
        <v>0</v>
      </c>
      <c r="H161" s="72"/>
      <c r="I161" s="86"/>
      <c r="J161" s="73"/>
      <c r="K161" s="73"/>
      <c r="L161" s="73"/>
      <c r="M161" s="74"/>
      <c r="N161" s="75" t="s">
        <v>75</v>
      </c>
      <c r="O161" s="77" t="s">
        <v>91</v>
      </c>
    </row>
    <row r="162" ht="28" customHeight="1" spans="1:15">
      <c r="A162" s="67"/>
      <c r="B162" s="77"/>
      <c r="C162" s="77" t="s">
        <v>321</v>
      </c>
      <c r="D162" s="82" t="s">
        <v>323</v>
      </c>
      <c r="E162" s="77" t="s">
        <v>243</v>
      </c>
      <c r="F162" s="70"/>
      <c r="G162" s="79"/>
      <c r="H162" s="72"/>
      <c r="I162" s="88"/>
      <c r="J162" s="73"/>
      <c r="K162" s="73"/>
      <c r="L162" s="73"/>
      <c r="M162" s="74"/>
      <c r="N162" s="75" t="s">
        <v>75</v>
      </c>
      <c r="O162" s="77"/>
    </row>
    <row r="163" ht="28" customHeight="1" spans="1:15">
      <c r="A163" s="67">
        <f>MAX($A$1:A162)+1</f>
        <v>82</v>
      </c>
      <c r="B163" s="77" t="s">
        <v>324</v>
      </c>
      <c r="C163" s="77" t="s">
        <v>325</v>
      </c>
      <c r="D163" s="82"/>
      <c r="E163" s="77" t="s">
        <v>30</v>
      </c>
      <c r="F163" s="70">
        <v>1</v>
      </c>
      <c r="G163" s="81">
        <f t="shared" ref="G163:G167" si="8">I163</f>
        <v>0</v>
      </c>
      <c r="H163" s="72"/>
      <c r="I163" s="72"/>
      <c r="J163" s="73"/>
      <c r="K163" s="73"/>
      <c r="L163" s="73"/>
      <c r="M163" s="74"/>
      <c r="N163" s="75" t="s">
        <v>75</v>
      </c>
      <c r="O163" s="77"/>
    </row>
    <row r="164" ht="28" customHeight="1" spans="1:15">
      <c r="A164" s="67">
        <f>MAX($A$1:A163)+1</f>
        <v>83</v>
      </c>
      <c r="B164" s="77" t="s">
        <v>326</v>
      </c>
      <c r="C164" s="77" t="s">
        <v>327</v>
      </c>
      <c r="D164" s="82" t="s">
        <v>328</v>
      </c>
      <c r="E164" s="77" t="s">
        <v>30</v>
      </c>
      <c r="F164" s="70">
        <v>1</v>
      </c>
      <c r="G164" s="81">
        <f t="shared" si="8"/>
        <v>0</v>
      </c>
      <c r="H164" s="72"/>
      <c r="I164" s="72"/>
      <c r="J164" s="73"/>
      <c r="K164" s="73"/>
      <c r="L164" s="73"/>
      <c r="M164" s="74"/>
      <c r="N164" s="75" t="s">
        <v>75</v>
      </c>
      <c r="O164" s="77"/>
    </row>
    <row r="165" ht="28" customHeight="1" spans="1:15">
      <c r="A165" s="67">
        <f>MAX($A$1:A164)+1</f>
        <v>84</v>
      </c>
      <c r="B165" s="77" t="s">
        <v>329</v>
      </c>
      <c r="C165" s="77" t="s">
        <v>330</v>
      </c>
      <c r="D165" s="82" t="s">
        <v>331</v>
      </c>
      <c r="E165" s="77" t="s">
        <v>30</v>
      </c>
      <c r="F165" s="70">
        <v>1</v>
      </c>
      <c r="G165" s="81">
        <f t="shared" si="8"/>
        <v>0</v>
      </c>
      <c r="H165" s="72"/>
      <c r="I165" s="72"/>
      <c r="J165" s="73"/>
      <c r="K165" s="73"/>
      <c r="L165" s="73"/>
      <c r="M165" s="74"/>
      <c r="N165" s="75" t="s">
        <v>22</v>
      </c>
      <c r="O165" s="80" t="s">
        <v>51</v>
      </c>
    </row>
    <row r="166" ht="28" customHeight="1" spans="1:15">
      <c r="A166" s="67">
        <f>MAX($A$1:A165)+1</f>
        <v>85</v>
      </c>
      <c r="B166" s="68" t="s">
        <v>332</v>
      </c>
      <c r="C166" s="77" t="s">
        <v>153</v>
      </c>
      <c r="D166" s="82" t="s">
        <v>333</v>
      </c>
      <c r="E166" s="77" t="s">
        <v>74</v>
      </c>
      <c r="F166" s="70">
        <v>1</v>
      </c>
      <c r="G166" s="81">
        <f t="shared" si="8"/>
        <v>0</v>
      </c>
      <c r="H166" s="72"/>
      <c r="I166" s="72"/>
      <c r="J166" s="73"/>
      <c r="K166" s="73"/>
      <c r="L166" s="73"/>
      <c r="M166" s="74"/>
      <c r="N166" s="75" t="s">
        <v>22</v>
      </c>
      <c r="O166" s="80" t="s">
        <v>51</v>
      </c>
    </row>
    <row r="167" ht="28" customHeight="1" spans="1:15">
      <c r="A167" s="67">
        <f>MAX($A$1:A166)+1</f>
        <v>86</v>
      </c>
      <c r="B167" s="68" t="s">
        <v>334</v>
      </c>
      <c r="C167" s="68" t="s">
        <v>85</v>
      </c>
      <c r="D167" s="69" t="s">
        <v>335</v>
      </c>
      <c r="E167" s="68" t="s">
        <v>21</v>
      </c>
      <c r="F167" s="70">
        <v>1</v>
      </c>
      <c r="G167" s="81">
        <f t="shared" si="8"/>
        <v>0</v>
      </c>
      <c r="H167" s="72"/>
      <c r="I167" s="72"/>
      <c r="J167" s="73"/>
      <c r="K167" s="73"/>
      <c r="L167" s="73"/>
      <c r="M167" s="74"/>
      <c r="N167" s="75" t="s">
        <v>22</v>
      </c>
      <c r="O167" s="77"/>
    </row>
    <row r="168" ht="28" customHeight="1" spans="1:15">
      <c r="A168" s="67">
        <f>MAX($A$1:A167)+1</f>
        <v>87</v>
      </c>
      <c r="B168" s="68" t="s">
        <v>336</v>
      </c>
      <c r="C168" s="68" t="s">
        <v>337</v>
      </c>
      <c r="D168" s="69" t="s">
        <v>338</v>
      </c>
      <c r="E168" s="68" t="s">
        <v>74</v>
      </c>
      <c r="F168" s="70">
        <v>0.0769230769230769</v>
      </c>
      <c r="G168" s="71">
        <f>F168*I168+F169*I169+F170*I170+F171*I171</f>
        <v>0</v>
      </c>
      <c r="H168" s="72"/>
      <c r="I168" s="72"/>
      <c r="J168" s="73"/>
      <c r="K168" s="73"/>
      <c r="L168" s="73"/>
      <c r="M168" s="74"/>
      <c r="N168" s="75" t="s">
        <v>22</v>
      </c>
      <c r="O168" s="77"/>
    </row>
    <row r="169" ht="28" customHeight="1" spans="1:15">
      <c r="A169" s="67"/>
      <c r="B169" s="68"/>
      <c r="C169" s="68" t="s">
        <v>339</v>
      </c>
      <c r="D169" s="69"/>
      <c r="E169" s="68" t="s">
        <v>74</v>
      </c>
      <c r="F169" s="70">
        <v>0.0769230769230769</v>
      </c>
      <c r="G169" s="78"/>
      <c r="H169" s="72"/>
      <c r="I169" s="72"/>
      <c r="J169" s="73"/>
      <c r="K169" s="73"/>
      <c r="L169" s="73"/>
      <c r="M169" s="74"/>
      <c r="N169" s="75" t="s">
        <v>22</v>
      </c>
      <c r="O169" s="77"/>
    </row>
    <row r="170" ht="28" customHeight="1" spans="1:15">
      <c r="A170" s="67"/>
      <c r="B170" s="68"/>
      <c r="C170" s="68" t="s">
        <v>340</v>
      </c>
      <c r="D170" s="69"/>
      <c r="E170" s="68" t="s">
        <v>74</v>
      </c>
      <c r="F170" s="70">
        <v>0.384615384615385</v>
      </c>
      <c r="G170" s="78"/>
      <c r="H170" s="72"/>
      <c r="I170" s="72"/>
      <c r="J170" s="73"/>
      <c r="K170" s="73"/>
      <c r="L170" s="73"/>
      <c r="M170" s="74"/>
      <c r="N170" s="75" t="s">
        <v>22</v>
      </c>
      <c r="O170" s="77"/>
    </row>
    <row r="171" ht="28" customHeight="1" spans="1:15">
      <c r="A171" s="67"/>
      <c r="B171" s="68"/>
      <c r="C171" s="68" t="s">
        <v>341</v>
      </c>
      <c r="D171" s="69"/>
      <c r="E171" s="68" t="s">
        <v>74</v>
      </c>
      <c r="F171" s="70">
        <v>0.461538461538462</v>
      </c>
      <c r="G171" s="79"/>
      <c r="H171" s="72"/>
      <c r="I171" s="72"/>
      <c r="J171" s="73"/>
      <c r="K171" s="73"/>
      <c r="L171" s="73"/>
      <c r="M171" s="74"/>
      <c r="N171" s="75" t="s">
        <v>22</v>
      </c>
      <c r="O171" s="77"/>
    </row>
    <row r="172" ht="28" customHeight="1" spans="1:15">
      <c r="A172" s="67">
        <f>MAX($A$1:A171)+1</f>
        <v>88</v>
      </c>
      <c r="B172" s="68" t="s">
        <v>342</v>
      </c>
      <c r="C172" s="68" t="s">
        <v>228</v>
      </c>
      <c r="D172" s="69"/>
      <c r="E172" s="68" t="s">
        <v>74</v>
      </c>
      <c r="F172" s="70">
        <v>1</v>
      </c>
      <c r="G172" s="81">
        <f>I172</f>
        <v>0</v>
      </c>
      <c r="H172" s="72"/>
      <c r="I172" s="72"/>
      <c r="J172" s="73"/>
      <c r="K172" s="73"/>
      <c r="L172" s="73"/>
      <c r="M172" s="74"/>
      <c r="N172" s="75" t="s">
        <v>22</v>
      </c>
      <c r="O172" s="80"/>
    </row>
    <row r="173" ht="28" customHeight="1" spans="1:15">
      <c r="A173" s="67">
        <f>MAX($A$1:A172)+1</f>
        <v>89</v>
      </c>
      <c r="B173" s="77" t="s">
        <v>343</v>
      </c>
      <c r="C173" s="77" t="s">
        <v>153</v>
      </c>
      <c r="D173" s="82" t="s">
        <v>344</v>
      </c>
      <c r="E173" s="68" t="s">
        <v>21</v>
      </c>
      <c r="F173" s="70">
        <v>1</v>
      </c>
      <c r="G173" s="81">
        <f>I173</f>
        <v>0</v>
      </c>
      <c r="H173" s="72"/>
      <c r="I173" s="72"/>
      <c r="J173" s="73"/>
      <c r="K173" s="73"/>
      <c r="L173" s="73"/>
      <c r="M173" s="74"/>
      <c r="N173" s="75" t="s">
        <v>22</v>
      </c>
      <c r="O173" s="80" t="s">
        <v>51</v>
      </c>
    </row>
    <row r="174" ht="28" customHeight="1" spans="1:15">
      <c r="A174" s="67">
        <f>MAX($A$1:A173)+1</f>
        <v>90</v>
      </c>
      <c r="B174" s="77" t="s">
        <v>345</v>
      </c>
      <c r="C174" s="68" t="s">
        <v>346</v>
      </c>
      <c r="D174" s="69" t="s">
        <v>347</v>
      </c>
      <c r="E174" s="68" t="s">
        <v>21</v>
      </c>
      <c r="F174" s="70">
        <v>0.833333333333333</v>
      </c>
      <c r="G174" s="71">
        <f>F174*I174+F175*I175</f>
        <v>0</v>
      </c>
      <c r="H174" s="72"/>
      <c r="I174" s="72"/>
      <c r="J174" s="73"/>
      <c r="K174" s="73"/>
      <c r="L174" s="73"/>
      <c r="M174" s="74"/>
      <c r="N174" s="75" t="s">
        <v>22</v>
      </c>
      <c r="O174" s="80" t="s">
        <v>51</v>
      </c>
    </row>
    <row r="175" ht="28" customHeight="1" spans="1:15">
      <c r="A175" s="67"/>
      <c r="B175" s="77"/>
      <c r="C175" s="84" t="s">
        <v>348</v>
      </c>
      <c r="D175" s="85" t="s">
        <v>344</v>
      </c>
      <c r="E175" s="68" t="s">
        <v>21</v>
      </c>
      <c r="F175" s="95">
        <v>0.166666666666667</v>
      </c>
      <c r="G175" s="79"/>
      <c r="H175" s="96"/>
      <c r="I175" s="72"/>
      <c r="J175" s="97"/>
      <c r="K175" s="97"/>
      <c r="L175" s="97"/>
      <c r="M175" s="74"/>
      <c r="N175" s="75" t="s">
        <v>22</v>
      </c>
      <c r="O175" s="80" t="s">
        <v>51</v>
      </c>
    </row>
    <row r="176" ht="28" customHeight="1" spans="1:15">
      <c r="A176" s="67">
        <f>MAX($A$1:A175)+1</f>
        <v>91</v>
      </c>
      <c r="B176" s="84" t="s">
        <v>349</v>
      </c>
      <c r="C176" s="84" t="s">
        <v>350</v>
      </c>
      <c r="D176" s="85"/>
      <c r="E176" s="84" t="s">
        <v>21</v>
      </c>
      <c r="F176" s="99">
        <v>1</v>
      </c>
      <c r="G176" s="71">
        <f>I176</f>
        <v>0</v>
      </c>
      <c r="H176" s="96"/>
      <c r="I176" s="86"/>
      <c r="J176" s="97"/>
      <c r="K176" s="97"/>
      <c r="L176" s="97"/>
      <c r="M176" s="74"/>
      <c r="N176" s="75" t="s">
        <v>22</v>
      </c>
      <c r="O176" s="77" t="s">
        <v>51</v>
      </c>
    </row>
    <row r="177" ht="28" customHeight="1" spans="1:15">
      <c r="A177" s="67"/>
      <c r="B177" s="84"/>
      <c r="C177" s="77" t="s">
        <v>351</v>
      </c>
      <c r="D177" s="82"/>
      <c r="E177" s="77" t="s">
        <v>21</v>
      </c>
      <c r="F177" s="99"/>
      <c r="G177" s="79"/>
      <c r="H177" s="96"/>
      <c r="I177" s="88"/>
      <c r="J177" s="97"/>
      <c r="K177" s="97"/>
      <c r="L177" s="97"/>
      <c r="M177" s="74"/>
      <c r="N177" s="75" t="s">
        <v>22</v>
      </c>
      <c r="O177" s="77"/>
    </row>
    <row r="178" ht="60" spans="1:15">
      <c r="A178" s="67">
        <f>MAX($A$1:A177)+1</f>
        <v>92</v>
      </c>
      <c r="B178" s="84" t="s">
        <v>352</v>
      </c>
      <c r="C178" s="84" t="s">
        <v>85</v>
      </c>
      <c r="D178" s="85" t="s">
        <v>353</v>
      </c>
      <c r="E178" s="84" t="s">
        <v>74</v>
      </c>
      <c r="F178" s="95">
        <v>1</v>
      </c>
      <c r="G178" s="81">
        <f>I178</f>
        <v>0</v>
      </c>
      <c r="H178" s="96"/>
      <c r="I178" s="72"/>
      <c r="J178" s="97"/>
      <c r="K178" s="97"/>
      <c r="L178" s="97"/>
      <c r="M178" s="74"/>
      <c r="N178" s="75" t="s">
        <v>75</v>
      </c>
      <c r="O178" s="80"/>
    </row>
    <row r="179" ht="28" customHeight="1" spans="1:15">
      <c r="A179" s="67">
        <f>MAX($A$1:A178)+1</f>
        <v>93</v>
      </c>
      <c r="B179" s="77" t="s">
        <v>354</v>
      </c>
      <c r="C179" s="77" t="s">
        <v>153</v>
      </c>
      <c r="D179" s="82" t="s">
        <v>355</v>
      </c>
      <c r="E179" s="77" t="s">
        <v>74</v>
      </c>
      <c r="F179" s="70">
        <v>1</v>
      </c>
      <c r="G179" s="81">
        <f>I179</f>
        <v>0</v>
      </c>
      <c r="H179" s="72"/>
      <c r="I179" s="72"/>
      <c r="J179" s="73"/>
      <c r="K179" s="73"/>
      <c r="L179" s="73"/>
      <c r="M179" s="74"/>
      <c r="N179" s="75" t="s">
        <v>75</v>
      </c>
      <c r="O179" s="80" t="s">
        <v>51</v>
      </c>
    </row>
    <row r="180" ht="28" customHeight="1" spans="1:15">
      <c r="A180" s="67">
        <f>MAX($A$1:A179)+1</f>
        <v>94</v>
      </c>
      <c r="B180" s="77" t="s">
        <v>356</v>
      </c>
      <c r="C180" s="77" t="s">
        <v>357</v>
      </c>
      <c r="D180" s="82" t="s">
        <v>358</v>
      </c>
      <c r="E180" s="77" t="s">
        <v>21</v>
      </c>
      <c r="F180" s="70">
        <v>0.869565217391304</v>
      </c>
      <c r="G180" s="71">
        <f>F180*I180+F181*I181+F182*I182</f>
        <v>0</v>
      </c>
      <c r="H180" s="72"/>
      <c r="I180" s="72"/>
      <c r="J180" s="73"/>
      <c r="K180" s="73"/>
      <c r="L180" s="73"/>
      <c r="M180" s="74"/>
      <c r="N180" s="75" t="s">
        <v>22</v>
      </c>
      <c r="O180" s="80" t="s">
        <v>51</v>
      </c>
    </row>
    <row r="181" ht="28" customHeight="1" spans="1:15">
      <c r="A181" s="67"/>
      <c r="B181" s="77"/>
      <c r="C181" s="77" t="s">
        <v>359</v>
      </c>
      <c r="D181" s="82"/>
      <c r="E181" s="77" t="s">
        <v>21</v>
      </c>
      <c r="F181" s="70">
        <v>0.0869565217391304</v>
      </c>
      <c r="G181" s="78"/>
      <c r="H181" s="72"/>
      <c r="I181" s="72"/>
      <c r="J181" s="73"/>
      <c r="K181" s="73"/>
      <c r="L181" s="73"/>
      <c r="M181" s="74"/>
      <c r="N181" s="75" t="s">
        <v>22</v>
      </c>
      <c r="O181" s="80" t="s">
        <v>51</v>
      </c>
    </row>
    <row r="182" ht="28" customHeight="1" spans="1:15">
      <c r="A182" s="67"/>
      <c r="B182" s="77"/>
      <c r="C182" s="77" t="s">
        <v>360</v>
      </c>
      <c r="D182" s="82"/>
      <c r="E182" s="77" t="s">
        <v>21</v>
      </c>
      <c r="F182" s="70">
        <v>0.0434782608695652</v>
      </c>
      <c r="G182" s="79"/>
      <c r="H182" s="72"/>
      <c r="I182" s="72"/>
      <c r="J182" s="73"/>
      <c r="K182" s="73"/>
      <c r="L182" s="73"/>
      <c r="M182" s="74"/>
      <c r="N182" s="75" t="s">
        <v>22</v>
      </c>
      <c r="O182" s="80" t="s">
        <v>51</v>
      </c>
    </row>
    <row r="183" ht="28" customHeight="1" spans="1:15">
      <c r="A183" s="67">
        <f>MAX($A$1:A182)+1</f>
        <v>95</v>
      </c>
      <c r="B183" s="77" t="s">
        <v>361</v>
      </c>
      <c r="C183" s="77" t="s">
        <v>362</v>
      </c>
      <c r="D183" s="82" t="s">
        <v>363</v>
      </c>
      <c r="E183" s="77" t="s">
        <v>21</v>
      </c>
      <c r="F183" s="70">
        <v>0.4</v>
      </c>
      <c r="G183" s="71">
        <f>F183*I183+F184*I184</f>
        <v>0</v>
      </c>
      <c r="H183" s="72"/>
      <c r="I183" s="72"/>
      <c r="J183" s="73"/>
      <c r="K183" s="73"/>
      <c r="L183" s="73"/>
      <c r="M183" s="74"/>
      <c r="N183" s="75" t="s">
        <v>22</v>
      </c>
      <c r="O183" s="80" t="s">
        <v>51</v>
      </c>
    </row>
    <row r="184" ht="28" customHeight="1" spans="1:15">
      <c r="A184" s="67"/>
      <c r="B184" s="77"/>
      <c r="C184" s="77" t="s">
        <v>364</v>
      </c>
      <c r="D184" s="82"/>
      <c r="E184" s="77" t="s">
        <v>21</v>
      </c>
      <c r="F184" s="70">
        <v>0.6</v>
      </c>
      <c r="G184" s="79"/>
      <c r="H184" s="72"/>
      <c r="I184" s="72"/>
      <c r="J184" s="73"/>
      <c r="K184" s="73"/>
      <c r="L184" s="73"/>
      <c r="M184" s="74"/>
      <c r="N184" s="75" t="s">
        <v>22</v>
      </c>
      <c r="O184" s="80" t="s">
        <v>51</v>
      </c>
    </row>
    <row r="185" ht="28" customHeight="1" spans="1:15">
      <c r="A185" s="67">
        <f>MAX($A$1:A184)+1</f>
        <v>96</v>
      </c>
      <c r="B185" s="77" t="s">
        <v>365</v>
      </c>
      <c r="C185" s="77" t="s">
        <v>366</v>
      </c>
      <c r="D185" s="82"/>
      <c r="E185" s="77" t="s">
        <v>289</v>
      </c>
      <c r="F185" s="70">
        <v>1</v>
      </c>
      <c r="G185" s="81">
        <f t="shared" ref="G185:G189" si="9">I185</f>
        <v>0</v>
      </c>
      <c r="H185" s="72"/>
      <c r="I185" s="72"/>
      <c r="J185" s="73"/>
      <c r="K185" s="73"/>
      <c r="L185" s="73"/>
      <c r="M185" s="74"/>
      <c r="N185" s="75" t="s">
        <v>75</v>
      </c>
      <c r="O185" s="77"/>
    </row>
    <row r="186" ht="28" customHeight="1" spans="1:15">
      <c r="A186" s="67">
        <f>MAX($A$1:A185)+1</f>
        <v>97</v>
      </c>
      <c r="B186" s="77" t="s">
        <v>367</v>
      </c>
      <c r="C186" s="77" t="s">
        <v>368</v>
      </c>
      <c r="D186" s="82" t="s">
        <v>369</v>
      </c>
      <c r="E186" s="77" t="s">
        <v>289</v>
      </c>
      <c r="F186" s="70">
        <v>1</v>
      </c>
      <c r="G186" s="81">
        <f t="shared" si="9"/>
        <v>0</v>
      </c>
      <c r="H186" s="72"/>
      <c r="I186" s="72"/>
      <c r="J186" s="73"/>
      <c r="K186" s="73"/>
      <c r="L186" s="73"/>
      <c r="M186" s="74"/>
      <c r="N186" s="75" t="s">
        <v>75</v>
      </c>
      <c r="O186" s="77"/>
    </row>
    <row r="187" ht="28" customHeight="1" spans="1:15">
      <c r="A187" s="67">
        <f>MAX($A$1:A186)+1</f>
        <v>98</v>
      </c>
      <c r="B187" s="77" t="s">
        <v>370</v>
      </c>
      <c r="C187" s="77" t="s">
        <v>371</v>
      </c>
      <c r="D187" s="82" t="s">
        <v>372</v>
      </c>
      <c r="E187" s="77" t="s">
        <v>115</v>
      </c>
      <c r="F187" s="70">
        <v>1</v>
      </c>
      <c r="G187" s="71">
        <f t="shared" si="9"/>
        <v>0</v>
      </c>
      <c r="H187" s="72"/>
      <c r="I187" s="86"/>
      <c r="J187" s="73"/>
      <c r="K187" s="73"/>
      <c r="L187" s="73"/>
      <c r="M187" s="74"/>
      <c r="N187" s="75" t="s">
        <v>75</v>
      </c>
      <c r="O187" s="77" t="s">
        <v>51</v>
      </c>
    </row>
    <row r="188" ht="28" customHeight="1" spans="1:15">
      <c r="A188" s="67"/>
      <c r="B188" s="77"/>
      <c r="C188" s="77" t="s">
        <v>373</v>
      </c>
      <c r="D188" s="82"/>
      <c r="E188" s="77" t="s">
        <v>115</v>
      </c>
      <c r="F188" s="70"/>
      <c r="G188" s="79"/>
      <c r="H188" s="72"/>
      <c r="I188" s="88"/>
      <c r="J188" s="73"/>
      <c r="K188" s="73"/>
      <c r="L188" s="73"/>
      <c r="M188" s="74"/>
      <c r="N188" s="75" t="s">
        <v>75</v>
      </c>
      <c r="O188" s="77"/>
    </row>
    <row r="189" ht="28" customHeight="1" spans="1:15">
      <c r="A189" s="67">
        <f>MAX($A$1:A188)+1</f>
        <v>99</v>
      </c>
      <c r="B189" s="77" t="s">
        <v>374</v>
      </c>
      <c r="C189" s="77" t="s">
        <v>85</v>
      </c>
      <c r="D189" s="82" t="s">
        <v>375</v>
      </c>
      <c r="E189" s="77" t="s">
        <v>21</v>
      </c>
      <c r="F189" s="70">
        <v>1</v>
      </c>
      <c r="G189" s="81">
        <f t="shared" si="9"/>
        <v>0</v>
      </c>
      <c r="H189" s="72"/>
      <c r="I189" s="72"/>
      <c r="J189" s="73"/>
      <c r="K189" s="73"/>
      <c r="L189" s="73"/>
      <c r="M189" s="74"/>
      <c r="N189" s="75" t="s">
        <v>22</v>
      </c>
      <c r="O189" s="77"/>
    </row>
    <row r="190" ht="28" customHeight="1" spans="1:15">
      <c r="A190" s="67">
        <f>MAX($A$1:A189)+1</f>
        <v>100</v>
      </c>
      <c r="B190" s="68" t="s">
        <v>376</v>
      </c>
      <c r="C190" s="68" t="s">
        <v>377</v>
      </c>
      <c r="D190" s="69" t="s">
        <v>378</v>
      </c>
      <c r="E190" s="68" t="s">
        <v>74</v>
      </c>
      <c r="F190" s="70">
        <v>0.743346589171</v>
      </c>
      <c r="G190" s="71">
        <f>F190*I190+F191*I191</f>
        <v>0</v>
      </c>
      <c r="H190" s="72"/>
      <c r="I190" s="72"/>
      <c r="J190" s="73"/>
      <c r="K190" s="73"/>
      <c r="L190" s="73"/>
      <c r="M190" s="74"/>
      <c r="N190" s="75" t="s">
        <v>22</v>
      </c>
      <c r="O190" s="80"/>
    </row>
    <row r="191" ht="28" customHeight="1" spans="1:15">
      <c r="A191" s="67"/>
      <c r="B191" s="68"/>
      <c r="C191" s="68" t="s">
        <v>379</v>
      </c>
      <c r="D191" s="69"/>
      <c r="E191" s="68" t="s">
        <v>74</v>
      </c>
      <c r="F191" s="70">
        <v>0.256653410829</v>
      </c>
      <c r="G191" s="79"/>
      <c r="H191" s="72"/>
      <c r="I191" s="72"/>
      <c r="J191" s="73"/>
      <c r="K191" s="73"/>
      <c r="L191" s="73"/>
      <c r="M191" s="74"/>
      <c r="N191" s="75" t="s">
        <v>22</v>
      </c>
      <c r="O191" s="80"/>
    </row>
    <row r="192" ht="28" customHeight="1" spans="1:15">
      <c r="A192" s="67">
        <f>MAX($A$1:A191)+1</f>
        <v>101</v>
      </c>
      <c r="B192" s="77" t="s">
        <v>380</v>
      </c>
      <c r="C192" s="77" t="s">
        <v>381</v>
      </c>
      <c r="D192" s="82" t="s">
        <v>382</v>
      </c>
      <c r="E192" s="77" t="s">
        <v>74</v>
      </c>
      <c r="F192" s="70">
        <v>0.505494505494505</v>
      </c>
      <c r="G192" s="71">
        <f>F192*I192+F193*I193+F194*I194</f>
        <v>0</v>
      </c>
      <c r="H192" s="72"/>
      <c r="I192" s="72"/>
      <c r="J192" s="73"/>
      <c r="K192" s="73"/>
      <c r="L192" s="73"/>
      <c r="M192" s="74"/>
      <c r="N192" s="75" t="s">
        <v>22</v>
      </c>
      <c r="O192" s="80"/>
    </row>
    <row r="193" ht="28" customHeight="1" spans="1:15">
      <c r="A193" s="67"/>
      <c r="B193" s="77"/>
      <c r="C193" s="77" t="s">
        <v>383</v>
      </c>
      <c r="D193" s="82"/>
      <c r="E193" s="77" t="s">
        <v>74</v>
      </c>
      <c r="F193" s="70">
        <v>0.373626373626374</v>
      </c>
      <c r="G193" s="78"/>
      <c r="H193" s="72"/>
      <c r="I193" s="72"/>
      <c r="J193" s="73"/>
      <c r="K193" s="73"/>
      <c r="L193" s="73"/>
      <c r="M193" s="74"/>
      <c r="N193" s="75" t="s">
        <v>22</v>
      </c>
      <c r="O193" s="80"/>
    </row>
    <row r="194" ht="28" customHeight="1" spans="1:15">
      <c r="A194" s="67"/>
      <c r="B194" s="77"/>
      <c r="C194" s="77" t="s">
        <v>384</v>
      </c>
      <c r="D194" s="82"/>
      <c r="E194" s="77" t="s">
        <v>74</v>
      </c>
      <c r="F194" s="70">
        <v>0.120879120879121</v>
      </c>
      <c r="G194" s="79"/>
      <c r="H194" s="72"/>
      <c r="I194" s="72"/>
      <c r="J194" s="73"/>
      <c r="K194" s="73"/>
      <c r="L194" s="73"/>
      <c r="M194" s="74"/>
      <c r="N194" s="75" t="s">
        <v>22</v>
      </c>
      <c r="O194" s="80"/>
    </row>
    <row r="195" ht="28" customHeight="1" spans="1:15">
      <c r="A195" s="67">
        <f>MAX($A$1:A194)+1</f>
        <v>102</v>
      </c>
      <c r="B195" s="77" t="s">
        <v>385</v>
      </c>
      <c r="C195" s="77" t="s">
        <v>386</v>
      </c>
      <c r="D195" s="82" t="s">
        <v>387</v>
      </c>
      <c r="E195" s="77" t="s">
        <v>74</v>
      </c>
      <c r="F195" s="70">
        <v>1</v>
      </c>
      <c r="G195" s="71">
        <f>I195</f>
        <v>0</v>
      </c>
      <c r="H195" s="72"/>
      <c r="I195" s="86"/>
      <c r="J195" s="73"/>
      <c r="K195" s="73"/>
      <c r="L195" s="73"/>
      <c r="M195" s="74"/>
      <c r="N195" s="75" t="s">
        <v>75</v>
      </c>
      <c r="O195" s="77" t="s">
        <v>91</v>
      </c>
    </row>
    <row r="196" ht="28" customHeight="1" spans="1:15">
      <c r="A196" s="67"/>
      <c r="B196" s="77"/>
      <c r="C196" s="77" t="s">
        <v>388</v>
      </c>
      <c r="D196" s="82"/>
      <c r="E196" s="77" t="s">
        <v>74</v>
      </c>
      <c r="F196" s="70"/>
      <c r="G196" s="79"/>
      <c r="H196" s="72"/>
      <c r="I196" s="88"/>
      <c r="J196" s="73"/>
      <c r="K196" s="73"/>
      <c r="L196" s="73"/>
      <c r="M196" s="74"/>
      <c r="N196" s="75" t="s">
        <v>75</v>
      </c>
      <c r="O196" s="77"/>
    </row>
    <row r="197" ht="28" customHeight="1" spans="1:15">
      <c r="A197" s="67">
        <f>MAX($A$1:A196)+1</f>
        <v>103</v>
      </c>
      <c r="B197" s="68" t="s">
        <v>389</v>
      </c>
      <c r="C197" s="68" t="s">
        <v>390</v>
      </c>
      <c r="D197" s="69" t="s">
        <v>391</v>
      </c>
      <c r="E197" s="68" t="s">
        <v>21</v>
      </c>
      <c r="F197" s="70">
        <v>0.96551724137931</v>
      </c>
      <c r="G197" s="71">
        <f>F197*I197+F198*I198</f>
        <v>0</v>
      </c>
      <c r="H197" s="72"/>
      <c r="I197" s="72"/>
      <c r="J197" s="73"/>
      <c r="K197" s="73"/>
      <c r="L197" s="73"/>
      <c r="M197" s="74"/>
      <c r="N197" s="75" t="s">
        <v>22</v>
      </c>
      <c r="O197" s="80"/>
    </row>
    <row r="198" ht="28" customHeight="1" spans="1:15">
      <c r="A198" s="67"/>
      <c r="B198" s="68"/>
      <c r="C198" s="68" t="s">
        <v>392</v>
      </c>
      <c r="D198" s="69"/>
      <c r="E198" s="68" t="s">
        <v>21</v>
      </c>
      <c r="F198" s="70">
        <v>0.0344827586206897</v>
      </c>
      <c r="G198" s="79"/>
      <c r="H198" s="72"/>
      <c r="I198" s="72"/>
      <c r="J198" s="73"/>
      <c r="K198" s="73"/>
      <c r="L198" s="73"/>
      <c r="M198" s="74"/>
      <c r="N198" s="75" t="s">
        <v>22</v>
      </c>
      <c r="O198" s="80"/>
    </row>
    <row r="199" ht="28" customHeight="1" spans="1:15">
      <c r="A199" s="67">
        <f>MAX($A$1:A198)+1</f>
        <v>104</v>
      </c>
      <c r="B199" s="68" t="s">
        <v>393</v>
      </c>
      <c r="C199" s="68" t="s">
        <v>325</v>
      </c>
      <c r="D199" s="69" t="s">
        <v>394</v>
      </c>
      <c r="E199" s="68" t="s">
        <v>34</v>
      </c>
      <c r="F199" s="70">
        <v>1</v>
      </c>
      <c r="G199" s="81">
        <f>I199</f>
        <v>0</v>
      </c>
      <c r="H199" s="72"/>
      <c r="I199" s="72"/>
      <c r="J199" s="73"/>
      <c r="K199" s="73"/>
      <c r="L199" s="73"/>
      <c r="M199" s="74"/>
      <c r="N199" s="75" t="s">
        <v>22</v>
      </c>
      <c r="O199" s="80"/>
    </row>
    <row r="200" ht="28" customHeight="1" spans="1:15">
      <c r="A200" s="67">
        <f>MAX($A$1:A199)+1</f>
        <v>105</v>
      </c>
      <c r="B200" s="77" t="s">
        <v>395</v>
      </c>
      <c r="C200" s="77" t="s">
        <v>396</v>
      </c>
      <c r="D200" s="82" t="s">
        <v>397</v>
      </c>
      <c r="E200" s="77" t="s">
        <v>398</v>
      </c>
      <c r="F200" s="70">
        <v>0.775280898876405</v>
      </c>
      <c r="G200" s="71">
        <f>F200*I200+F201*I201+F202*I202</f>
        <v>0</v>
      </c>
      <c r="H200" s="72"/>
      <c r="I200" s="72"/>
      <c r="J200" s="73"/>
      <c r="K200" s="73"/>
      <c r="L200" s="73"/>
      <c r="M200" s="74"/>
      <c r="N200" s="75" t="s">
        <v>75</v>
      </c>
      <c r="O200" s="77"/>
    </row>
    <row r="201" ht="28" customHeight="1" spans="1:15">
      <c r="A201" s="67"/>
      <c r="B201" s="77"/>
      <c r="C201" s="77" t="s">
        <v>399</v>
      </c>
      <c r="D201" s="82"/>
      <c r="E201" s="77" t="s">
        <v>398</v>
      </c>
      <c r="F201" s="70">
        <v>0.112359550561798</v>
      </c>
      <c r="G201" s="78"/>
      <c r="H201" s="72"/>
      <c r="I201" s="72"/>
      <c r="J201" s="73"/>
      <c r="K201" s="73"/>
      <c r="L201" s="73"/>
      <c r="M201" s="74"/>
      <c r="N201" s="75" t="s">
        <v>75</v>
      </c>
      <c r="O201" s="80"/>
    </row>
    <row r="202" ht="28" customHeight="1" spans="1:15">
      <c r="A202" s="67"/>
      <c r="B202" s="77"/>
      <c r="C202" s="77" t="s">
        <v>400</v>
      </c>
      <c r="D202" s="82"/>
      <c r="E202" s="77" t="s">
        <v>398</v>
      </c>
      <c r="F202" s="70">
        <v>0.112359550561798</v>
      </c>
      <c r="G202" s="79"/>
      <c r="H202" s="72"/>
      <c r="I202" s="72"/>
      <c r="J202" s="73"/>
      <c r="K202" s="73"/>
      <c r="L202" s="73"/>
      <c r="M202" s="74"/>
      <c r="N202" s="75" t="s">
        <v>75</v>
      </c>
      <c r="O202" s="80"/>
    </row>
  </sheetData>
  <sheetProtection algorithmName="SHA-512" hashValue="OCJjd7baK+0Z3kAPW6t5I7wLDzLC3SXByuLLoG3AsyBpLuaXl1xX1FkDk2npeSLmBBqTX8Ff3/sjk8/CLlrtxQ==" saltValue="lMuc3d3zz3UAFazk0Mz6ow==" spinCount="100000" sheet="1" selectLockedCells="1" formatCells="0" formatColumns="0" formatRows="0" autoFilter="0" objects="1"/>
  <protectedRanges>
    <protectedRange password="CC55" sqref="H$1:M$1048576" name="区域1"/>
  </protectedRanges>
  <autoFilter xmlns:etc="http://www.wps.cn/officeDocument/2017/etCustomData" ref="A4:O202" etc:filterBottomFollowUsedRange="0">
    <extLst/>
  </autoFilter>
  <mergeCells count="246">
    <mergeCell ref="A1:O1"/>
    <mergeCell ref="A2:O2"/>
    <mergeCell ref="A3:O3"/>
    <mergeCell ref="A5:A9"/>
    <mergeCell ref="A11:A12"/>
    <mergeCell ref="A14:A16"/>
    <mergeCell ref="A18:A20"/>
    <mergeCell ref="A21:A22"/>
    <mergeCell ref="A23:A25"/>
    <mergeCell ref="A26:A28"/>
    <mergeCell ref="A30:A31"/>
    <mergeCell ref="A36:A39"/>
    <mergeCell ref="A41:A43"/>
    <mergeCell ref="A44:A45"/>
    <mergeCell ref="A46:A47"/>
    <mergeCell ref="A48:A53"/>
    <mergeCell ref="A55:A58"/>
    <mergeCell ref="A60:A61"/>
    <mergeCell ref="A62:A63"/>
    <mergeCell ref="A64:A72"/>
    <mergeCell ref="A73:A74"/>
    <mergeCell ref="A78:A79"/>
    <mergeCell ref="A81:A83"/>
    <mergeCell ref="A84:A85"/>
    <mergeCell ref="A86:A88"/>
    <mergeCell ref="A90:A91"/>
    <mergeCell ref="A92:A93"/>
    <mergeCell ref="A95:A97"/>
    <mergeCell ref="A98:A100"/>
    <mergeCell ref="A103:A105"/>
    <mergeCell ref="A106:A107"/>
    <mergeCell ref="A108:A109"/>
    <mergeCell ref="A112:A113"/>
    <mergeCell ref="A114:A116"/>
    <mergeCell ref="A120:A122"/>
    <mergeCell ref="A123:A124"/>
    <mergeCell ref="A125:A127"/>
    <mergeCell ref="A131:A133"/>
    <mergeCell ref="A136:A138"/>
    <mergeCell ref="A140:A141"/>
    <mergeCell ref="A144:A145"/>
    <mergeCell ref="A148:A149"/>
    <mergeCell ref="A150:A151"/>
    <mergeCell ref="A152:A153"/>
    <mergeCell ref="A154:A155"/>
    <mergeCell ref="A156:A157"/>
    <mergeCell ref="A159:A160"/>
    <mergeCell ref="A161:A162"/>
    <mergeCell ref="A168:A171"/>
    <mergeCell ref="A174:A175"/>
    <mergeCell ref="A176:A177"/>
    <mergeCell ref="A180:A182"/>
    <mergeCell ref="A183:A184"/>
    <mergeCell ref="A187:A188"/>
    <mergeCell ref="A190:A191"/>
    <mergeCell ref="A192:A194"/>
    <mergeCell ref="A195:A196"/>
    <mergeCell ref="A197:A198"/>
    <mergeCell ref="A200:A202"/>
    <mergeCell ref="B5:B9"/>
    <mergeCell ref="B11:B12"/>
    <mergeCell ref="B14:B16"/>
    <mergeCell ref="B18:B20"/>
    <mergeCell ref="B21:B22"/>
    <mergeCell ref="B23:B25"/>
    <mergeCell ref="B26:B28"/>
    <mergeCell ref="B30:B31"/>
    <mergeCell ref="B36:B39"/>
    <mergeCell ref="B41:B43"/>
    <mergeCell ref="B44:B45"/>
    <mergeCell ref="B46:B47"/>
    <mergeCell ref="B48:B53"/>
    <mergeCell ref="B55:B58"/>
    <mergeCell ref="B60:B61"/>
    <mergeCell ref="B62:B63"/>
    <mergeCell ref="B64:B72"/>
    <mergeCell ref="B78:B79"/>
    <mergeCell ref="B81:B83"/>
    <mergeCell ref="B84:B85"/>
    <mergeCell ref="B86:B88"/>
    <mergeCell ref="B90:B91"/>
    <mergeCell ref="B92:B93"/>
    <mergeCell ref="B95:B97"/>
    <mergeCell ref="B98:B100"/>
    <mergeCell ref="B103:B105"/>
    <mergeCell ref="B106:B107"/>
    <mergeCell ref="B108:B109"/>
    <mergeCell ref="B112:B113"/>
    <mergeCell ref="B114:B116"/>
    <mergeCell ref="B120:B122"/>
    <mergeCell ref="B123:B124"/>
    <mergeCell ref="B125:B127"/>
    <mergeCell ref="B131:B133"/>
    <mergeCell ref="B136:B138"/>
    <mergeCell ref="B140:B141"/>
    <mergeCell ref="B144:B145"/>
    <mergeCell ref="B148:B149"/>
    <mergeCell ref="B150:B151"/>
    <mergeCell ref="B152:B153"/>
    <mergeCell ref="B154:B155"/>
    <mergeCell ref="B156:B157"/>
    <mergeCell ref="B159:B160"/>
    <mergeCell ref="B161:B162"/>
    <mergeCell ref="B168:B171"/>
    <mergeCell ref="B174:B175"/>
    <mergeCell ref="B176:B177"/>
    <mergeCell ref="B180:B182"/>
    <mergeCell ref="B183:B184"/>
    <mergeCell ref="B187:B188"/>
    <mergeCell ref="B190:B191"/>
    <mergeCell ref="B192:B194"/>
    <mergeCell ref="B195:B196"/>
    <mergeCell ref="B197:B198"/>
    <mergeCell ref="B200:B202"/>
    <mergeCell ref="D5:D9"/>
    <mergeCell ref="D14:D16"/>
    <mergeCell ref="D21:D22"/>
    <mergeCell ref="D26:D28"/>
    <mergeCell ref="D36:D38"/>
    <mergeCell ref="D41:D43"/>
    <mergeCell ref="D44:D45"/>
    <mergeCell ref="D48:D53"/>
    <mergeCell ref="D55:D58"/>
    <mergeCell ref="D60:D61"/>
    <mergeCell ref="D62:D63"/>
    <mergeCell ref="D64:D72"/>
    <mergeCell ref="D73:D74"/>
    <mergeCell ref="D78:D79"/>
    <mergeCell ref="D81:D83"/>
    <mergeCell ref="D84:D85"/>
    <mergeCell ref="D86:D88"/>
    <mergeCell ref="D90:D91"/>
    <mergeCell ref="D92:D93"/>
    <mergeCell ref="D95:D97"/>
    <mergeCell ref="D98:D100"/>
    <mergeCell ref="D103:D104"/>
    <mergeCell ref="D112:D113"/>
    <mergeCell ref="D114:D116"/>
    <mergeCell ref="D120:D122"/>
    <mergeCell ref="D148:D149"/>
    <mergeCell ref="D150:D151"/>
    <mergeCell ref="D152:D153"/>
    <mergeCell ref="D159:D160"/>
    <mergeCell ref="D168:D171"/>
    <mergeCell ref="D180:D182"/>
    <mergeCell ref="D183:D184"/>
    <mergeCell ref="D187:D188"/>
    <mergeCell ref="D190:D191"/>
    <mergeCell ref="D192:D194"/>
    <mergeCell ref="D195:D196"/>
    <mergeCell ref="D197:D198"/>
    <mergeCell ref="D200:D202"/>
    <mergeCell ref="F36:F38"/>
    <mergeCell ref="F60:F61"/>
    <mergeCell ref="F62:F63"/>
    <mergeCell ref="F90:F91"/>
    <mergeCell ref="F103:F104"/>
    <mergeCell ref="F108:F109"/>
    <mergeCell ref="F154:F155"/>
    <mergeCell ref="F156:F157"/>
    <mergeCell ref="F161:F162"/>
    <mergeCell ref="F176:F177"/>
    <mergeCell ref="F187:F188"/>
    <mergeCell ref="F195:F196"/>
    <mergeCell ref="G5:G9"/>
    <mergeCell ref="G11:G12"/>
    <mergeCell ref="G14:G16"/>
    <mergeCell ref="G18:G20"/>
    <mergeCell ref="G21:G22"/>
    <mergeCell ref="G23:G25"/>
    <mergeCell ref="G26:G28"/>
    <mergeCell ref="G30:G31"/>
    <mergeCell ref="G36:G39"/>
    <mergeCell ref="G41:G43"/>
    <mergeCell ref="G44:G45"/>
    <mergeCell ref="G46:G47"/>
    <mergeCell ref="G48:G53"/>
    <mergeCell ref="G55:G58"/>
    <mergeCell ref="G60:G61"/>
    <mergeCell ref="G62:G63"/>
    <mergeCell ref="G64:G72"/>
    <mergeCell ref="G73:G74"/>
    <mergeCell ref="G78:G79"/>
    <mergeCell ref="G81:G83"/>
    <mergeCell ref="G84:G85"/>
    <mergeCell ref="G86:G88"/>
    <mergeCell ref="G90:G91"/>
    <mergeCell ref="G92:G93"/>
    <mergeCell ref="G95:G97"/>
    <mergeCell ref="G98:G100"/>
    <mergeCell ref="G103:G105"/>
    <mergeCell ref="G106:G107"/>
    <mergeCell ref="G108:G109"/>
    <mergeCell ref="G112:G113"/>
    <mergeCell ref="G114:G116"/>
    <mergeCell ref="G120:G122"/>
    <mergeCell ref="G123:G124"/>
    <mergeCell ref="G125:G127"/>
    <mergeCell ref="G131:G133"/>
    <mergeCell ref="G136:G138"/>
    <mergeCell ref="G140:G141"/>
    <mergeCell ref="G144:G145"/>
    <mergeCell ref="G148:G149"/>
    <mergeCell ref="G150:G151"/>
    <mergeCell ref="G152:G153"/>
    <mergeCell ref="G154:G155"/>
    <mergeCell ref="G156:G157"/>
    <mergeCell ref="G159:G160"/>
    <mergeCell ref="G161:G162"/>
    <mergeCell ref="G168:G171"/>
    <mergeCell ref="G174:G175"/>
    <mergeCell ref="G176:G177"/>
    <mergeCell ref="G180:G182"/>
    <mergeCell ref="G183:G184"/>
    <mergeCell ref="G187:G188"/>
    <mergeCell ref="G190:G191"/>
    <mergeCell ref="G192:G194"/>
    <mergeCell ref="G195:G196"/>
    <mergeCell ref="G197:G198"/>
    <mergeCell ref="G200:G202"/>
    <mergeCell ref="H60:H61"/>
    <mergeCell ref="H62:H63"/>
    <mergeCell ref="I36:I38"/>
    <mergeCell ref="I60:I61"/>
    <mergeCell ref="I62:I63"/>
    <mergeCell ref="I90:I91"/>
    <mergeCell ref="I103:I104"/>
    <mergeCell ref="I108:I109"/>
    <mergeCell ref="I154:I155"/>
    <mergeCell ref="I156:I157"/>
    <mergeCell ref="I161:I162"/>
    <mergeCell ref="I176:I177"/>
    <mergeCell ref="I187:I188"/>
    <mergeCell ref="I195:I196"/>
    <mergeCell ref="O36:O38"/>
    <mergeCell ref="O60:O61"/>
    <mergeCell ref="O62:O63"/>
    <mergeCell ref="O90:O91"/>
    <mergeCell ref="O103:O104"/>
    <mergeCell ref="O108:O109"/>
    <mergeCell ref="O154:O155"/>
    <mergeCell ref="O156:O157"/>
    <mergeCell ref="O161:O162"/>
    <mergeCell ref="O176:O177"/>
    <mergeCell ref="O187:O188"/>
    <mergeCell ref="O195:O196"/>
  </mergeCells>
  <pageMargins left="0.865972222222222" right="0.156944444444444" top="0.314583333333333" bottom="0" header="0.298611111111111" footer="0.298611111111111"/>
  <pageSetup paperSize="9"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workbookViewId="0">
      <selection activeCell="F39" sqref="F39"/>
    </sheetView>
  </sheetViews>
  <sheetFormatPr defaultColWidth="9" defaultRowHeight="13.5"/>
  <cols>
    <col min="1" max="1" width="6.725" customWidth="1"/>
    <col min="2" max="2" width="23.65" customWidth="1"/>
    <col min="3" max="3" width="32.6916666666667" style="1" customWidth="1"/>
    <col min="4" max="4" width="6.44166666666667" customWidth="1"/>
    <col min="5" max="5" width="12.5" customWidth="1"/>
    <col min="6" max="6" width="9.325" customWidth="1"/>
    <col min="7" max="7" width="9.99166666666667" style="2" customWidth="1"/>
    <col min="8" max="8" width="7.88333333333333" customWidth="1"/>
    <col min="9" max="9" width="6.81666666666667" customWidth="1"/>
    <col min="10" max="10" width="7.6" customWidth="1"/>
    <col min="11" max="11" width="6.81666666666667" customWidth="1"/>
    <col min="12" max="12" width="8.175" customWidth="1"/>
    <col min="13" max="13" width="6.81666666666667" customWidth="1"/>
    <col min="14" max="14" width="8.55833333333333" customWidth="1"/>
    <col min="15" max="15" width="6.81666666666667" customWidth="1"/>
  </cols>
  <sheetData>
    <row r="1" ht="24" customHeight="1" spans="1:17">
      <c r="A1" s="3" t="s">
        <v>401</v>
      </c>
      <c r="B1" s="3"/>
      <c r="C1" s="3"/>
      <c r="D1" s="3"/>
      <c r="E1" s="3"/>
      <c r="F1" s="3"/>
      <c r="G1" s="4"/>
      <c r="H1" s="3"/>
      <c r="I1" s="3"/>
      <c r="J1" s="3"/>
      <c r="K1" s="3"/>
      <c r="L1" s="3"/>
      <c r="M1" s="3"/>
      <c r="N1" s="3"/>
      <c r="O1" s="3"/>
      <c r="P1" s="3"/>
      <c r="Q1" s="3"/>
    </row>
    <row r="2" ht="21" customHeight="1" spans="1:17">
      <c r="A2" s="5" t="s">
        <v>1</v>
      </c>
      <c r="B2" s="5"/>
      <c r="C2" s="5"/>
      <c r="D2" s="5"/>
      <c r="E2" s="5"/>
      <c r="F2" s="5"/>
      <c r="G2" s="6"/>
      <c r="H2" s="5"/>
      <c r="I2" s="5"/>
      <c r="J2" s="5"/>
      <c r="K2" s="5"/>
      <c r="L2" s="5"/>
      <c r="M2" s="5"/>
      <c r="N2" s="5"/>
      <c r="O2" s="5"/>
      <c r="P2" s="5"/>
      <c r="Q2" s="5"/>
    </row>
    <row r="3" ht="24" customHeight="1" spans="1:17">
      <c r="A3" s="7" t="s">
        <v>402</v>
      </c>
      <c r="B3" s="8"/>
      <c r="C3" s="8"/>
      <c r="D3" s="8"/>
      <c r="E3" s="8"/>
      <c r="F3" s="8"/>
      <c r="G3" s="9"/>
      <c r="H3" s="8"/>
      <c r="I3" s="8"/>
      <c r="J3" s="8"/>
      <c r="K3" s="8"/>
      <c r="L3" s="8"/>
      <c r="M3" s="8"/>
      <c r="N3" s="8"/>
      <c r="O3" s="8"/>
      <c r="P3" s="8"/>
      <c r="Q3" s="10"/>
    </row>
    <row r="4" spans="1:17">
      <c r="A4" s="11" t="s">
        <v>3</v>
      </c>
      <c r="B4" s="12" t="s">
        <v>4</v>
      </c>
      <c r="C4" s="12" t="s">
        <v>5</v>
      </c>
      <c r="D4" s="12" t="s">
        <v>7</v>
      </c>
      <c r="E4" s="13" t="s">
        <v>13</v>
      </c>
      <c r="F4" s="14" t="s">
        <v>403</v>
      </c>
      <c r="G4" s="15"/>
      <c r="H4" s="14" t="s">
        <v>404</v>
      </c>
      <c r="I4" s="14"/>
      <c r="J4" s="14" t="s">
        <v>405</v>
      </c>
      <c r="K4" s="14"/>
      <c r="L4" s="14" t="s">
        <v>406</v>
      </c>
      <c r="M4" s="14"/>
      <c r="N4" s="14" t="s">
        <v>407</v>
      </c>
      <c r="O4" s="14"/>
      <c r="P4" s="14" t="s">
        <v>408</v>
      </c>
      <c r="Q4" s="14"/>
    </row>
    <row r="5" ht="17" customHeight="1" spans="1:17">
      <c r="A5" s="16"/>
      <c r="B5" s="17"/>
      <c r="C5" s="18"/>
      <c r="D5" s="17"/>
      <c r="E5" s="13"/>
      <c r="F5" s="13" t="s">
        <v>5</v>
      </c>
      <c r="G5" s="19" t="s">
        <v>409</v>
      </c>
      <c r="H5" s="13" t="s">
        <v>5</v>
      </c>
      <c r="I5" s="13" t="s">
        <v>409</v>
      </c>
      <c r="J5" s="13" t="s">
        <v>5</v>
      </c>
      <c r="K5" s="13" t="s">
        <v>409</v>
      </c>
      <c r="L5" s="13" t="s">
        <v>5</v>
      </c>
      <c r="M5" s="13" t="s">
        <v>409</v>
      </c>
      <c r="N5" s="13" t="s">
        <v>5</v>
      </c>
      <c r="O5" s="13" t="s">
        <v>409</v>
      </c>
      <c r="P5" s="13" t="s">
        <v>5</v>
      </c>
      <c r="Q5" s="13" t="s">
        <v>409</v>
      </c>
    </row>
    <row r="6" ht="32" customHeight="1" spans="1:17">
      <c r="A6" s="20">
        <f>MAX($A$2:A4)+1</f>
        <v>1</v>
      </c>
      <c r="B6" s="21" t="s">
        <v>48</v>
      </c>
      <c r="C6" s="22" t="s">
        <v>49</v>
      </c>
      <c r="D6" s="23" t="s">
        <v>21</v>
      </c>
      <c r="E6" s="24"/>
      <c r="F6" s="25" t="s">
        <v>410</v>
      </c>
      <c r="G6" s="26">
        <v>10</v>
      </c>
      <c r="H6" s="24"/>
      <c r="I6" s="24"/>
      <c r="J6" s="24"/>
      <c r="K6" s="24"/>
      <c r="L6" s="24"/>
      <c r="M6" s="24"/>
      <c r="N6" s="24"/>
      <c r="O6" s="27"/>
      <c r="P6" s="27"/>
      <c r="Q6" s="27"/>
    </row>
    <row r="7" ht="17" customHeight="1" spans="1:17">
      <c r="A7" s="20"/>
      <c r="B7" s="21"/>
      <c r="C7" s="22" t="s">
        <v>52</v>
      </c>
      <c r="D7" s="23" t="s">
        <v>21</v>
      </c>
      <c r="E7" s="24"/>
      <c r="F7" s="24"/>
      <c r="G7" s="28"/>
      <c r="H7" s="24"/>
      <c r="I7" s="24"/>
      <c r="J7" s="24"/>
      <c r="K7" s="24"/>
      <c r="L7" s="24"/>
      <c r="M7" s="24"/>
      <c r="N7" s="24"/>
      <c r="O7" s="27"/>
      <c r="P7" s="27"/>
      <c r="Q7" s="27"/>
    </row>
    <row r="8" ht="17" customHeight="1" spans="1:17">
      <c r="A8" s="20"/>
      <c r="B8" s="21"/>
      <c r="C8" s="22" t="s">
        <v>54</v>
      </c>
      <c r="D8" s="29" t="s">
        <v>21</v>
      </c>
      <c r="E8" s="24"/>
      <c r="F8" s="24"/>
      <c r="G8" s="28"/>
      <c r="H8" s="24"/>
      <c r="I8" s="24"/>
      <c r="J8" s="24"/>
      <c r="K8" s="24"/>
      <c r="L8" s="24"/>
      <c r="M8" s="24"/>
      <c r="N8" s="24"/>
      <c r="O8" s="27"/>
      <c r="P8" s="27"/>
      <c r="Q8" s="27"/>
    </row>
    <row r="9" ht="17" customHeight="1" spans="1:17">
      <c r="A9" s="20">
        <f>MAX($A$2:A8)+1</f>
        <v>2</v>
      </c>
      <c r="B9" s="23" t="s">
        <v>55</v>
      </c>
      <c r="C9" s="22" t="s">
        <v>56</v>
      </c>
      <c r="D9" s="23" t="s">
        <v>21</v>
      </c>
      <c r="E9" s="24"/>
      <c r="F9" s="24"/>
      <c r="G9" s="28"/>
      <c r="H9" s="24"/>
      <c r="I9" s="24"/>
      <c r="J9" s="24"/>
      <c r="K9" s="24"/>
      <c r="L9" s="24"/>
      <c r="M9" s="24"/>
      <c r="N9" s="24"/>
      <c r="O9" s="27"/>
      <c r="P9" s="27"/>
      <c r="Q9" s="27"/>
    </row>
    <row r="10" ht="17" customHeight="1" spans="1:17">
      <c r="A10" s="20"/>
      <c r="B10" s="23"/>
      <c r="C10" s="22" t="s">
        <v>58</v>
      </c>
      <c r="D10" s="23" t="s">
        <v>21</v>
      </c>
      <c r="E10" s="24"/>
      <c r="F10" s="24"/>
      <c r="G10" s="30"/>
      <c r="H10" s="24"/>
      <c r="I10" s="24"/>
      <c r="J10" s="24"/>
      <c r="K10" s="24"/>
      <c r="L10" s="24"/>
      <c r="M10" s="24"/>
      <c r="N10" s="24"/>
      <c r="O10" s="27"/>
      <c r="P10" s="27"/>
      <c r="Q10" s="27"/>
    </row>
    <row r="11" ht="17" customHeight="1" spans="1:17">
      <c r="A11" s="20">
        <f>MAX($A$2:A10)+1</f>
        <v>3</v>
      </c>
      <c r="B11" s="23" t="s">
        <v>59</v>
      </c>
      <c r="C11" s="22" t="s">
        <v>60</v>
      </c>
      <c r="D11" s="23" t="s">
        <v>21</v>
      </c>
      <c r="E11" s="24"/>
      <c r="F11" s="24"/>
      <c r="G11" s="28"/>
      <c r="H11" s="24"/>
      <c r="I11" s="24"/>
      <c r="J11" s="24"/>
      <c r="K11" s="24"/>
      <c r="L11" s="24"/>
      <c r="M11" s="24"/>
      <c r="N11" s="24"/>
      <c r="O11" s="27"/>
      <c r="P11" s="27"/>
      <c r="Q11" s="27"/>
    </row>
    <row r="12" ht="17" customHeight="1" spans="1:17">
      <c r="A12" s="20"/>
      <c r="B12" s="23"/>
      <c r="C12" s="22" t="s">
        <v>62</v>
      </c>
      <c r="D12" s="23" t="s">
        <v>21</v>
      </c>
      <c r="E12" s="24"/>
      <c r="F12" s="24"/>
      <c r="G12" s="28"/>
      <c r="H12" s="24"/>
      <c r="I12" s="24"/>
      <c r="J12" s="24"/>
      <c r="K12" s="24"/>
      <c r="L12" s="24"/>
      <c r="M12" s="24"/>
      <c r="N12" s="24"/>
      <c r="O12" s="27"/>
      <c r="P12" s="27"/>
      <c r="Q12" s="27"/>
    </row>
    <row r="13" ht="17" customHeight="1" spans="1:17">
      <c r="A13" s="20"/>
      <c r="B13" s="23"/>
      <c r="C13" s="22" t="s">
        <v>64</v>
      </c>
      <c r="D13" s="23" t="s">
        <v>21</v>
      </c>
      <c r="E13" s="24"/>
      <c r="F13" s="24"/>
      <c r="G13" s="28"/>
      <c r="H13" s="24"/>
      <c r="I13" s="24"/>
      <c r="J13" s="24"/>
      <c r="K13" s="24"/>
      <c r="L13" s="24"/>
      <c r="M13" s="24"/>
      <c r="N13" s="24"/>
      <c r="O13" s="27"/>
      <c r="P13" s="27"/>
      <c r="Q13" s="27"/>
    </row>
    <row r="14" ht="17" customHeight="1" spans="1:17">
      <c r="A14" s="20">
        <f>MAX($A$2:A13)+1</f>
        <v>4</v>
      </c>
      <c r="B14" s="23" t="s">
        <v>152</v>
      </c>
      <c r="C14" s="22" t="s">
        <v>153</v>
      </c>
      <c r="D14" s="23" t="s">
        <v>155</v>
      </c>
      <c r="E14" s="24"/>
      <c r="F14" s="24"/>
      <c r="G14" s="28"/>
      <c r="H14" s="24"/>
      <c r="I14" s="24"/>
      <c r="J14" s="24"/>
      <c r="K14" s="24"/>
      <c r="L14" s="24"/>
      <c r="M14" s="24"/>
      <c r="N14" s="24"/>
      <c r="O14" s="27"/>
      <c r="P14" s="27"/>
      <c r="Q14" s="27"/>
    </row>
    <row r="15" ht="17" customHeight="1" spans="1:17">
      <c r="A15" s="20"/>
      <c r="B15" s="23" t="s">
        <v>156</v>
      </c>
      <c r="C15" s="22" t="s">
        <v>153</v>
      </c>
      <c r="D15" s="23" t="s">
        <v>155</v>
      </c>
      <c r="E15" s="24"/>
      <c r="F15" s="24"/>
      <c r="G15" s="28"/>
      <c r="H15" s="24"/>
      <c r="I15" s="24"/>
      <c r="J15" s="24"/>
      <c r="K15" s="24"/>
      <c r="L15" s="24"/>
      <c r="M15" s="24"/>
      <c r="N15" s="24"/>
      <c r="O15" s="27"/>
      <c r="P15" s="27"/>
      <c r="Q15" s="27"/>
    </row>
    <row r="16" ht="17" customHeight="1" spans="1:17">
      <c r="A16" s="20">
        <f>MAX($A$2:A15)+1</f>
        <v>5</v>
      </c>
      <c r="B16" s="23" t="s">
        <v>175</v>
      </c>
      <c r="C16" s="31" t="s">
        <v>176</v>
      </c>
      <c r="D16" s="21" t="s">
        <v>30</v>
      </c>
      <c r="E16" s="24"/>
      <c r="F16" s="24"/>
      <c r="G16" s="28"/>
      <c r="H16" s="24"/>
      <c r="I16" s="24"/>
      <c r="J16" s="24"/>
      <c r="K16" s="24"/>
      <c r="L16" s="24"/>
      <c r="M16" s="24"/>
      <c r="N16" s="24"/>
      <c r="O16" s="27"/>
      <c r="P16" s="27"/>
      <c r="Q16" s="27"/>
    </row>
    <row r="17" ht="17" customHeight="1" spans="1:17">
      <c r="A17" s="20"/>
      <c r="B17" s="23"/>
      <c r="C17" s="31" t="s">
        <v>178</v>
      </c>
      <c r="D17" s="21" t="s">
        <v>30</v>
      </c>
      <c r="E17" s="24"/>
      <c r="F17" s="24"/>
      <c r="G17" s="28"/>
      <c r="H17" s="24"/>
      <c r="I17" s="24"/>
      <c r="J17" s="24"/>
      <c r="K17" s="24"/>
      <c r="L17" s="24"/>
      <c r="M17" s="24"/>
      <c r="N17" s="24"/>
      <c r="O17" s="27"/>
      <c r="P17" s="27"/>
      <c r="Q17" s="27"/>
    </row>
    <row r="18" ht="17" customHeight="1" spans="1:17">
      <c r="A18" s="11">
        <f>MAX($A$2:A17)+1</f>
        <v>6</v>
      </c>
      <c r="B18" s="12" t="s">
        <v>179</v>
      </c>
      <c r="C18" s="31" t="s">
        <v>176</v>
      </c>
      <c r="D18" s="23" t="s">
        <v>30</v>
      </c>
      <c r="E18" s="24"/>
      <c r="F18" s="24"/>
      <c r="G18" s="28"/>
      <c r="H18" s="24"/>
      <c r="I18" s="24"/>
      <c r="J18" s="24"/>
      <c r="K18" s="24"/>
      <c r="L18" s="24"/>
      <c r="M18" s="24"/>
      <c r="N18" s="24"/>
      <c r="O18" s="27"/>
      <c r="P18" s="27"/>
      <c r="Q18" s="27"/>
    </row>
    <row r="19" ht="17" customHeight="1" spans="1:17">
      <c r="A19" s="32"/>
      <c r="B19" s="33"/>
      <c r="C19" s="31" t="s">
        <v>178</v>
      </c>
      <c r="D19" s="23" t="s">
        <v>30</v>
      </c>
      <c r="E19" s="24"/>
      <c r="F19" s="24"/>
      <c r="G19" s="28"/>
      <c r="H19" s="24"/>
      <c r="I19" s="24"/>
      <c r="J19" s="24"/>
      <c r="K19" s="24"/>
      <c r="L19" s="24"/>
      <c r="M19" s="24"/>
      <c r="N19" s="24"/>
      <c r="O19" s="27"/>
      <c r="P19" s="27"/>
      <c r="Q19" s="27"/>
    </row>
    <row r="20" ht="17" customHeight="1" spans="1:17">
      <c r="A20" s="16"/>
      <c r="B20" s="17"/>
      <c r="C20" s="22" t="s">
        <v>181</v>
      </c>
      <c r="D20" s="23" t="s">
        <v>30</v>
      </c>
      <c r="E20" s="24"/>
      <c r="F20" s="24"/>
      <c r="G20" s="28"/>
      <c r="H20" s="24"/>
      <c r="I20" s="24"/>
      <c r="J20" s="24"/>
      <c r="K20" s="24"/>
      <c r="L20" s="24"/>
      <c r="M20" s="24"/>
      <c r="N20" s="24"/>
      <c r="O20" s="27"/>
      <c r="P20" s="27"/>
      <c r="Q20" s="27"/>
    </row>
    <row r="21" ht="17" customHeight="1" spans="1:17">
      <c r="A21" s="32">
        <f>MAX($A$2:A20)+1</f>
        <v>7</v>
      </c>
      <c r="B21" s="12" t="s">
        <v>182</v>
      </c>
      <c r="C21" s="34" t="s">
        <v>183</v>
      </c>
      <c r="D21" s="23" t="s">
        <v>101</v>
      </c>
      <c r="E21" s="24"/>
      <c r="F21" s="24"/>
      <c r="G21" s="28"/>
      <c r="H21" s="24"/>
      <c r="I21" s="24"/>
      <c r="J21" s="24"/>
      <c r="K21" s="24"/>
      <c r="L21" s="24"/>
      <c r="M21" s="24"/>
      <c r="N21" s="24"/>
      <c r="O21" s="27"/>
      <c r="P21" s="27"/>
      <c r="Q21" s="27"/>
    </row>
    <row r="22" ht="17" customHeight="1" spans="1:17">
      <c r="A22" s="20">
        <f>MAX($A$2:A21)+1</f>
        <v>8</v>
      </c>
      <c r="B22" s="21" t="s">
        <v>189</v>
      </c>
      <c r="C22" s="31" t="s">
        <v>190</v>
      </c>
      <c r="D22" s="21" t="s">
        <v>74</v>
      </c>
      <c r="E22" s="24"/>
      <c r="F22" s="24"/>
      <c r="G22" s="28"/>
      <c r="H22" s="24"/>
      <c r="I22" s="24"/>
      <c r="J22" s="24"/>
      <c r="K22" s="24"/>
      <c r="L22" s="24"/>
      <c r="M22" s="24"/>
      <c r="N22" s="24"/>
      <c r="O22" s="27"/>
      <c r="P22" s="27"/>
      <c r="Q22" s="27"/>
    </row>
    <row r="23" ht="17" customHeight="1" spans="1:17">
      <c r="A23" s="20"/>
      <c r="B23" s="21"/>
      <c r="C23" s="31" t="s">
        <v>192</v>
      </c>
      <c r="D23" s="21" t="s">
        <v>74</v>
      </c>
      <c r="E23" s="24"/>
      <c r="F23" s="24"/>
      <c r="G23" s="28"/>
      <c r="H23" s="24"/>
      <c r="I23" s="24"/>
      <c r="J23" s="24"/>
      <c r="K23" s="24"/>
      <c r="L23" s="24"/>
      <c r="M23" s="24"/>
      <c r="N23" s="24"/>
      <c r="O23" s="27"/>
      <c r="P23" s="27"/>
      <c r="Q23" s="27"/>
    </row>
    <row r="24" ht="17" customHeight="1" spans="1:17">
      <c r="A24" s="20">
        <f>MAX($A$2:A23)+1</f>
        <v>9</v>
      </c>
      <c r="B24" s="21" t="s">
        <v>209</v>
      </c>
      <c r="C24" s="31" t="s">
        <v>153</v>
      </c>
      <c r="D24" s="21" t="s">
        <v>21</v>
      </c>
      <c r="E24" s="24"/>
      <c r="F24" s="24"/>
      <c r="G24" s="28"/>
      <c r="H24" s="24"/>
      <c r="I24" s="24"/>
      <c r="J24" s="24"/>
      <c r="K24" s="24"/>
      <c r="L24" s="24"/>
      <c r="M24" s="24"/>
      <c r="N24" s="24"/>
      <c r="O24" s="27"/>
      <c r="P24" s="27"/>
      <c r="Q24" s="27"/>
    </row>
    <row r="25" ht="17" customHeight="1" spans="1:17">
      <c r="A25" s="20">
        <f>MAX($A$2:A24)+1</f>
        <v>10</v>
      </c>
      <c r="B25" s="23" t="s">
        <v>226</v>
      </c>
      <c r="C25" s="22" t="s">
        <v>153</v>
      </c>
      <c r="D25" s="23" t="s">
        <v>30</v>
      </c>
      <c r="E25" s="24"/>
      <c r="F25" s="24"/>
      <c r="G25" s="28"/>
      <c r="H25" s="24"/>
      <c r="I25" s="24"/>
      <c r="J25" s="24"/>
      <c r="K25" s="24"/>
      <c r="L25" s="24"/>
      <c r="M25" s="24"/>
      <c r="N25" s="24"/>
      <c r="O25" s="27"/>
      <c r="P25" s="27"/>
      <c r="Q25" s="27"/>
    </row>
    <row r="26" ht="17" customHeight="1" spans="1:17">
      <c r="A26" s="20">
        <f>MAX($A$2:A25)+1</f>
        <v>11</v>
      </c>
      <c r="B26" s="23" t="s">
        <v>239</v>
      </c>
      <c r="C26" s="22" t="s">
        <v>153</v>
      </c>
      <c r="D26" s="23" t="s">
        <v>30</v>
      </c>
      <c r="E26" s="24"/>
      <c r="F26" s="24"/>
      <c r="G26" s="28"/>
      <c r="H26" s="24"/>
      <c r="I26" s="24"/>
      <c r="J26" s="24"/>
      <c r="K26" s="24"/>
      <c r="L26" s="24"/>
      <c r="M26" s="24"/>
      <c r="N26" s="24"/>
      <c r="O26" s="27"/>
      <c r="P26" s="27"/>
      <c r="Q26" s="27"/>
    </row>
    <row r="27" ht="17" customHeight="1" spans="1:17">
      <c r="A27" s="20">
        <f>MAX($A$2:A26)+1</f>
        <v>12</v>
      </c>
      <c r="B27" s="23" t="s">
        <v>246</v>
      </c>
      <c r="C27" s="22" t="s">
        <v>247</v>
      </c>
      <c r="D27" s="23" t="s">
        <v>30</v>
      </c>
      <c r="E27" s="24"/>
      <c r="F27" s="24"/>
      <c r="G27" s="28"/>
      <c r="H27" s="24"/>
      <c r="I27" s="24"/>
      <c r="J27" s="24"/>
      <c r="K27" s="24"/>
      <c r="L27" s="24"/>
      <c r="M27" s="24"/>
      <c r="N27" s="24"/>
      <c r="O27" s="27"/>
      <c r="P27" s="27"/>
      <c r="Q27" s="27"/>
    </row>
    <row r="28" ht="17" customHeight="1" spans="1:17">
      <c r="A28" s="20"/>
      <c r="B28" s="23"/>
      <c r="C28" s="22" t="s">
        <v>249</v>
      </c>
      <c r="D28" s="23" t="s">
        <v>30</v>
      </c>
      <c r="E28" s="24"/>
      <c r="F28" s="24"/>
      <c r="G28" s="28"/>
      <c r="H28" s="24"/>
      <c r="I28" s="24"/>
      <c r="J28" s="24"/>
      <c r="K28" s="24"/>
      <c r="L28" s="24"/>
      <c r="M28" s="24"/>
      <c r="N28" s="24"/>
      <c r="O28" s="27"/>
      <c r="P28" s="27"/>
      <c r="Q28" s="27"/>
    </row>
    <row r="29" ht="17" customHeight="1" spans="1:17">
      <c r="A29" s="20"/>
      <c r="B29" s="23"/>
      <c r="C29" s="22" t="s">
        <v>250</v>
      </c>
      <c r="D29" s="23" t="s">
        <v>30</v>
      </c>
      <c r="E29" s="24"/>
      <c r="F29" s="24"/>
      <c r="G29" s="28"/>
      <c r="H29" s="24"/>
      <c r="I29" s="24"/>
      <c r="J29" s="24"/>
      <c r="K29" s="24"/>
      <c r="L29" s="24"/>
      <c r="M29" s="24"/>
      <c r="N29" s="24"/>
      <c r="O29" s="27"/>
      <c r="P29" s="27"/>
      <c r="Q29" s="27"/>
    </row>
    <row r="30" ht="17" customHeight="1" spans="1:17">
      <c r="A30" s="20">
        <f>MAX($A$2:A29)+1</f>
        <v>13</v>
      </c>
      <c r="B30" s="23" t="s">
        <v>251</v>
      </c>
      <c r="C30" s="22" t="s">
        <v>252</v>
      </c>
      <c r="D30" s="23" t="s">
        <v>101</v>
      </c>
      <c r="E30" s="24"/>
      <c r="F30" s="24"/>
      <c r="G30" s="28"/>
      <c r="H30" s="24"/>
      <c r="I30" s="24"/>
      <c r="J30" s="24"/>
      <c r="K30" s="24"/>
      <c r="L30" s="24"/>
      <c r="M30" s="24"/>
      <c r="N30" s="24"/>
      <c r="O30" s="27"/>
      <c r="P30" s="27"/>
      <c r="Q30" s="27"/>
    </row>
    <row r="31" ht="17" customHeight="1" spans="1:17">
      <c r="A31" s="20"/>
      <c r="B31" s="23"/>
      <c r="C31" s="22" t="s">
        <v>253</v>
      </c>
      <c r="D31" s="23" t="s">
        <v>101</v>
      </c>
      <c r="E31" s="24"/>
      <c r="F31" s="24"/>
      <c r="G31" s="28"/>
      <c r="H31" s="24"/>
      <c r="I31" s="24"/>
      <c r="J31" s="24"/>
      <c r="K31" s="24"/>
      <c r="L31" s="24"/>
      <c r="M31" s="24"/>
      <c r="N31" s="24"/>
      <c r="O31" s="27"/>
      <c r="P31" s="27"/>
      <c r="Q31" s="27"/>
    </row>
    <row r="32" ht="17" customHeight="1" spans="1:17">
      <c r="A32" s="11">
        <f>MAX($A$2:A31)+1</f>
        <v>14</v>
      </c>
      <c r="B32" s="12" t="s">
        <v>264</v>
      </c>
      <c r="C32" s="22" t="s">
        <v>265</v>
      </c>
      <c r="D32" s="23" t="s">
        <v>101</v>
      </c>
      <c r="E32" s="24"/>
      <c r="F32" s="24"/>
      <c r="G32" s="28"/>
      <c r="H32" s="24"/>
      <c r="I32" s="24"/>
      <c r="J32" s="24"/>
      <c r="K32" s="24"/>
      <c r="L32" s="24"/>
      <c r="M32" s="24"/>
      <c r="N32" s="24"/>
      <c r="O32" s="27"/>
      <c r="P32" s="27"/>
      <c r="Q32" s="27"/>
    </row>
    <row r="33" ht="17" customHeight="1" spans="1:17">
      <c r="A33" s="32"/>
      <c r="B33" s="33"/>
      <c r="C33" s="22" t="s">
        <v>266</v>
      </c>
      <c r="D33" s="23" t="s">
        <v>101</v>
      </c>
      <c r="E33" s="24"/>
      <c r="F33" s="24"/>
      <c r="G33" s="28"/>
      <c r="H33" s="24"/>
      <c r="I33" s="24"/>
      <c r="J33" s="24"/>
      <c r="K33" s="24"/>
      <c r="L33" s="24"/>
      <c r="M33" s="24"/>
      <c r="N33" s="24"/>
      <c r="O33" s="27"/>
      <c r="P33" s="27"/>
      <c r="Q33" s="27"/>
    </row>
    <row r="34" ht="17" customHeight="1" spans="1:17">
      <c r="A34" s="16"/>
      <c r="B34" s="17"/>
      <c r="C34" s="22" t="s">
        <v>267</v>
      </c>
      <c r="D34" s="23" t="s">
        <v>101</v>
      </c>
      <c r="E34" s="24"/>
      <c r="F34" s="24"/>
      <c r="G34" s="28"/>
      <c r="H34" s="24"/>
      <c r="I34" s="24"/>
      <c r="J34" s="24"/>
      <c r="K34" s="24"/>
      <c r="L34" s="24"/>
      <c r="M34" s="24"/>
      <c r="N34" s="24"/>
      <c r="O34" s="27"/>
      <c r="P34" s="27"/>
      <c r="Q34" s="27"/>
    </row>
    <row r="35" ht="17" customHeight="1" spans="1:17">
      <c r="A35" s="20">
        <f>MAX($A$2:A34)+1</f>
        <v>15</v>
      </c>
      <c r="B35" s="23" t="s">
        <v>273</v>
      </c>
      <c r="C35" s="22" t="s">
        <v>274</v>
      </c>
      <c r="D35" s="23" t="s">
        <v>101</v>
      </c>
      <c r="E35" s="24"/>
      <c r="F35" s="24"/>
      <c r="G35" s="28"/>
      <c r="H35" s="24"/>
      <c r="I35" s="24"/>
      <c r="J35" s="24"/>
      <c r="K35" s="24"/>
      <c r="L35" s="24"/>
      <c r="M35" s="24"/>
      <c r="N35" s="24"/>
      <c r="O35" s="27"/>
      <c r="P35" s="27"/>
      <c r="Q35" s="27"/>
    </row>
    <row r="36" ht="17" customHeight="1" spans="1:17">
      <c r="A36" s="20"/>
      <c r="B36" s="23"/>
      <c r="C36" s="22" t="s">
        <v>275</v>
      </c>
      <c r="D36" s="23" t="s">
        <v>101</v>
      </c>
      <c r="E36" s="24"/>
      <c r="F36" s="24"/>
      <c r="G36" s="28"/>
      <c r="H36" s="24"/>
      <c r="I36" s="24"/>
      <c r="J36" s="24"/>
      <c r="K36" s="24"/>
      <c r="L36" s="24"/>
      <c r="M36" s="24"/>
      <c r="N36" s="24"/>
      <c r="O36" s="27"/>
      <c r="P36" s="27"/>
      <c r="Q36" s="27"/>
    </row>
    <row r="37" ht="17" customHeight="1" spans="1:17">
      <c r="A37" s="20"/>
      <c r="B37" s="23"/>
      <c r="C37" s="22" t="s">
        <v>276</v>
      </c>
      <c r="D37" s="23" t="s">
        <v>101</v>
      </c>
      <c r="E37" s="24"/>
      <c r="F37" s="24"/>
      <c r="G37" s="28"/>
      <c r="H37" s="24"/>
      <c r="I37" s="24"/>
      <c r="J37" s="24"/>
      <c r="K37" s="24"/>
      <c r="L37" s="24"/>
      <c r="M37" s="24"/>
      <c r="N37" s="24"/>
      <c r="O37" s="27"/>
      <c r="P37" s="27"/>
      <c r="Q37" s="27"/>
    </row>
    <row r="38" ht="17" customHeight="1" spans="1:17">
      <c r="A38" s="20">
        <f>MAX($A$2:A37)+1</f>
        <v>16</v>
      </c>
      <c r="B38" s="23" t="s">
        <v>283</v>
      </c>
      <c r="C38" s="22" t="s">
        <v>284</v>
      </c>
      <c r="D38" s="23" t="s">
        <v>21</v>
      </c>
      <c r="E38" s="24"/>
      <c r="F38" s="24"/>
      <c r="G38" s="28"/>
      <c r="H38" s="24"/>
      <c r="I38" s="24"/>
      <c r="J38" s="24"/>
      <c r="K38" s="24"/>
      <c r="L38" s="24"/>
      <c r="M38" s="24"/>
      <c r="N38" s="24"/>
      <c r="O38" s="27"/>
      <c r="P38" s="27"/>
      <c r="Q38" s="27"/>
    </row>
    <row r="39" ht="17" customHeight="1" spans="1:17">
      <c r="A39" s="20">
        <f>MAX($A$2:A38)+1</f>
        <v>17</v>
      </c>
      <c r="B39" s="23" t="s">
        <v>290</v>
      </c>
      <c r="C39" s="22" t="s">
        <v>291</v>
      </c>
      <c r="D39" s="23" t="s">
        <v>30</v>
      </c>
      <c r="E39" s="24"/>
      <c r="F39" s="24"/>
      <c r="G39" s="28"/>
      <c r="H39" s="24"/>
      <c r="I39" s="24"/>
      <c r="J39" s="24"/>
      <c r="K39" s="24"/>
      <c r="L39" s="24"/>
      <c r="M39" s="24"/>
      <c r="N39" s="24"/>
      <c r="O39" s="27"/>
      <c r="P39" s="27"/>
      <c r="Q39" s="27"/>
    </row>
    <row r="40" ht="17" customHeight="1" spans="1:17">
      <c r="A40" s="20"/>
      <c r="B40" s="23"/>
      <c r="C40" s="22" t="s">
        <v>292</v>
      </c>
      <c r="D40" s="23" t="s">
        <v>30</v>
      </c>
      <c r="E40" s="24"/>
      <c r="F40" s="24"/>
      <c r="G40" s="28"/>
      <c r="H40" s="24"/>
      <c r="I40" s="24"/>
      <c r="J40" s="24"/>
      <c r="K40" s="24"/>
      <c r="L40" s="24"/>
      <c r="M40" s="24"/>
      <c r="N40" s="24"/>
      <c r="O40" s="27"/>
      <c r="P40" s="27"/>
      <c r="Q40" s="27"/>
    </row>
    <row r="41" ht="17" customHeight="1" spans="1:17">
      <c r="A41" s="20">
        <f>MAX($A$2:A40)+1</f>
        <v>18</v>
      </c>
      <c r="B41" s="23" t="s">
        <v>293</v>
      </c>
      <c r="C41" s="22" t="s">
        <v>294</v>
      </c>
      <c r="D41" s="23" t="s">
        <v>21</v>
      </c>
      <c r="E41" s="24"/>
      <c r="F41" s="24"/>
      <c r="G41" s="28"/>
      <c r="H41" s="24"/>
      <c r="I41" s="24"/>
      <c r="J41" s="24"/>
      <c r="K41" s="24"/>
      <c r="L41" s="24"/>
      <c r="M41" s="24"/>
      <c r="N41" s="24"/>
      <c r="O41" s="27"/>
      <c r="P41" s="27"/>
      <c r="Q41" s="27"/>
    </row>
    <row r="42" ht="17" customHeight="1" spans="1:17">
      <c r="A42" s="20">
        <f>MAX($A$2:A41)+1</f>
        <v>19</v>
      </c>
      <c r="B42" s="21" t="s">
        <v>297</v>
      </c>
      <c r="C42" s="22" t="s">
        <v>298</v>
      </c>
      <c r="D42" s="23" t="s">
        <v>21</v>
      </c>
      <c r="E42" s="24"/>
      <c r="F42" s="24"/>
      <c r="G42" s="28"/>
      <c r="H42" s="24"/>
      <c r="I42" s="24"/>
      <c r="J42" s="24"/>
      <c r="K42" s="24"/>
      <c r="L42" s="24"/>
      <c r="M42" s="24"/>
      <c r="N42" s="24"/>
      <c r="O42" s="27"/>
      <c r="P42" s="27"/>
      <c r="Q42" s="27"/>
    </row>
    <row r="43" ht="17" customHeight="1" spans="1:17">
      <c r="A43" s="20"/>
      <c r="B43" s="21"/>
      <c r="C43" s="22" t="s">
        <v>300</v>
      </c>
      <c r="D43" s="23" t="s">
        <v>21</v>
      </c>
      <c r="E43" s="24"/>
      <c r="F43" s="24"/>
      <c r="G43" s="28"/>
      <c r="H43" s="24"/>
      <c r="I43" s="24"/>
      <c r="J43" s="24"/>
      <c r="K43" s="24"/>
      <c r="L43" s="24"/>
      <c r="M43" s="24"/>
      <c r="N43" s="24"/>
      <c r="O43" s="27"/>
      <c r="P43" s="27"/>
      <c r="Q43" s="27"/>
    </row>
    <row r="44" ht="17" customHeight="1" spans="1:17">
      <c r="A44" s="20">
        <f>MAX($A$2:A43)+1</f>
        <v>20</v>
      </c>
      <c r="B44" s="23" t="s">
        <v>301</v>
      </c>
      <c r="C44" s="22" t="s">
        <v>302</v>
      </c>
      <c r="D44" s="23" t="s">
        <v>21</v>
      </c>
      <c r="E44" s="24"/>
      <c r="F44" s="24"/>
      <c r="G44" s="28"/>
      <c r="H44" s="24"/>
      <c r="I44" s="24"/>
      <c r="J44" s="24"/>
      <c r="K44" s="24"/>
      <c r="L44" s="24"/>
      <c r="M44" s="24"/>
      <c r="N44" s="24"/>
      <c r="O44" s="27"/>
      <c r="P44" s="27"/>
      <c r="Q44" s="27"/>
    </row>
    <row r="45" ht="17" customHeight="1" spans="1:17">
      <c r="A45" s="20"/>
      <c r="B45" s="23"/>
      <c r="C45" s="22" t="s">
        <v>304</v>
      </c>
      <c r="D45" s="23" t="s">
        <v>21</v>
      </c>
      <c r="E45" s="24"/>
      <c r="F45" s="24"/>
      <c r="G45" s="28"/>
      <c r="H45" s="24"/>
      <c r="I45" s="24"/>
      <c r="J45" s="24"/>
      <c r="K45" s="24"/>
      <c r="L45" s="24"/>
      <c r="M45" s="24"/>
      <c r="N45" s="24"/>
      <c r="O45" s="27"/>
      <c r="P45" s="27"/>
      <c r="Q45" s="27"/>
    </row>
    <row r="46" ht="17" customHeight="1" spans="1:17">
      <c r="A46" s="20">
        <f>MAX($A$2:A45)+1</f>
        <v>21</v>
      </c>
      <c r="B46" s="23" t="s">
        <v>305</v>
      </c>
      <c r="C46" s="22" t="s">
        <v>306</v>
      </c>
      <c r="D46" s="23" t="s">
        <v>21</v>
      </c>
      <c r="E46" s="24"/>
      <c r="F46" s="24"/>
      <c r="G46" s="28"/>
      <c r="H46" s="24"/>
      <c r="I46" s="24"/>
      <c r="J46" s="24"/>
      <c r="K46" s="24"/>
      <c r="L46" s="24"/>
      <c r="M46" s="24"/>
      <c r="N46" s="24"/>
      <c r="O46" s="27"/>
      <c r="P46" s="27"/>
      <c r="Q46" s="27"/>
    </row>
    <row r="47" ht="17" customHeight="1" spans="1:17">
      <c r="A47" s="20"/>
      <c r="B47" s="23"/>
      <c r="C47" s="22" t="s">
        <v>308</v>
      </c>
      <c r="D47" s="23" t="s">
        <v>21</v>
      </c>
      <c r="E47" s="24"/>
      <c r="F47" s="24"/>
      <c r="G47" s="28"/>
      <c r="H47" s="24"/>
      <c r="I47" s="24"/>
      <c r="J47" s="24"/>
      <c r="K47" s="24"/>
      <c r="L47" s="24"/>
      <c r="M47" s="24"/>
      <c r="N47" s="24"/>
      <c r="O47" s="27"/>
      <c r="P47" s="27"/>
      <c r="Q47" s="27"/>
    </row>
    <row r="48" ht="17" customHeight="1" spans="1:17">
      <c r="A48" s="20">
        <f>MAX($A$2:A47)+1</f>
        <v>22</v>
      </c>
      <c r="B48" s="23" t="s">
        <v>316</v>
      </c>
      <c r="C48" s="22" t="s">
        <v>317</v>
      </c>
      <c r="D48" s="23" t="s">
        <v>74</v>
      </c>
      <c r="E48" s="24"/>
      <c r="F48" s="24"/>
      <c r="G48" s="28"/>
      <c r="H48" s="24"/>
      <c r="I48" s="24"/>
      <c r="J48" s="24"/>
      <c r="K48" s="24"/>
      <c r="L48" s="24"/>
      <c r="M48" s="24"/>
      <c r="N48" s="24"/>
      <c r="O48" s="27"/>
      <c r="P48" s="27"/>
      <c r="Q48" s="27"/>
    </row>
    <row r="49" ht="17" customHeight="1" spans="1:17">
      <c r="A49" s="20"/>
      <c r="B49" s="23"/>
      <c r="C49" s="22" t="s">
        <v>319</v>
      </c>
      <c r="D49" s="23" t="s">
        <v>74</v>
      </c>
      <c r="E49" s="24"/>
      <c r="F49" s="24"/>
      <c r="G49" s="28"/>
      <c r="H49" s="24"/>
      <c r="I49" s="24"/>
      <c r="J49" s="24"/>
      <c r="K49" s="24"/>
      <c r="L49" s="24"/>
      <c r="M49" s="24"/>
      <c r="N49" s="24"/>
      <c r="O49" s="27"/>
      <c r="P49" s="27"/>
      <c r="Q49" s="27"/>
    </row>
    <row r="50" ht="17" customHeight="1" spans="1:17">
      <c r="A50" s="20">
        <f>MAX($A$2:A49)+1</f>
        <v>23</v>
      </c>
      <c r="B50" s="23" t="s">
        <v>329</v>
      </c>
      <c r="C50" s="22" t="s">
        <v>330</v>
      </c>
      <c r="D50" s="23" t="s">
        <v>30</v>
      </c>
      <c r="E50" s="24"/>
      <c r="F50" s="24"/>
      <c r="G50" s="28"/>
      <c r="H50" s="24"/>
      <c r="I50" s="24"/>
      <c r="J50" s="24"/>
      <c r="K50" s="24"/>
      <c r="L50" s="24"/>
      <c r="M50" s="24"/>
      <c r="N50" s="24"/>
      <c r="O50" s="27"/>
      <c r="P50" s="27"/>
      <c r="Q50" s="27"/>
    </row>
    <row r="51" ht="17" customHeight="1" spans="1:17">
      <c r="A51" s="20">
        <f>MAX($A$2:A50)+1</f>
        <v>24</v>
      </c>
      <c r="B51" s="21" t="s">
        <v>332</v>
      </c>
      <c r="C51" s="22" t="s">
        <v>153</v>
      </c>
      <c r="D51" s="23" t="s">
        <v>74</v>
      </c>
      <c r="E51" s="24"/>
      <c r="F51" s="24"/>
      <c r="G51" s="28"/>
      <c r="H51" s="24"/>
      <c r="I51" s="24"/>
      <c r="J51" s="24"/>
      <c r="K51" s="24"/>
      <c r="L51" s="24"/>
      <c r="M51" s="24"/>
      <c r="N51" s="24"/>
      <c r="O51" s="27"/>
      <c r="P51" s="27"/>
      <c r="Q51" s="27"/>
    </row>
    <row r="52" ht="17" customHeight="1" spans="1:17">
      <c r="A52" s="20">
        <f>MAX($A$2:A51)+1</f>
        <v>25</v>
      </c>
      <c r="B52" s="23" t="s">
        <v>343</v>
      </c>
      <c r="C52" s="22" t="s">
        <v>153</v>
      </c>
      <c r="D52" s="21" t="s">
        <v>21</v>
      </c>
      <c r="E52" s="24"/>
      <c r="F52" s="24"/>
      <c r="G52" s="28"/>
      <c r="H52" s="24"/>
      <c r="I52" s="24"/>
      <c r="J52" s="24"/>
      <c r="K52" s="24"/>
      <c r="L52" s="24"/>
      <c r="M52" s="24"/>
      <c r="N52" s="24"/>
      <c r="O52" s="27"/>
      <c r="P52" s="27"/>
      <c r="Q52" s="27"/>
    </row>
    <row r="53" ht="17" customHeight="1" spans="1:17">
      <c r="A53" s="11">
        <f>MAX($A$2:A52)+1</f>
        <v>26</v>
      </c>
      <c r="B53" s="12" t="s">
        <v>345</v>
      </c>
      <c r="C53" s="31" t="s">
        <v>346</v>
      </c>
      <c r="D53" s="21" t="s">
        <v>21</v>
      </c>
      <c r="E53" s="24"/>
      <c r="F53" s="24"/>
      <c r="G53" s="28"/>
      <c r="H53" s="24"/>
      <c r="I53" s="24"/>
      <c r="J53" s="24"/>
      <c r="K53" s="24"/>
      <c r="L53" s="24"/>
      <c r="M53" s="24"/>
      <c r="N53" s="24"/>
      <c r="O53" s="27"/>
      <c r="P53" s="27"/>
      <c r="Q53" s="27"/>
    </row>
    <row r="54" ht="17" customHeight="1" spans="1:17">
      <c r="A54" s="16"/>
      <c r="B54" s="17"/>
      <c r="C54" s="35" t="s">
        <v>348</v>
      </c>
      <c r="D54" s="21" t="s">
        <v>21</v>
      </c>
      <c r="E54" s="24"/>
      <c r="F54" s="24"/>
      <c r="G54" s="28"/>
      <c r="H54" s="24"/>
      <c r="I54" s="24"/>
      <c r="J54" s="24"/>
      <c r="K54" s="24"/>
      <c r="L54" s="24"/>
      <c r="M54" s="24"/>
      <c r="N54" s="24"/>
      <c r="O54" s="27"/>
      <c r="P54" s="27"/>
      <c r="Q54" s="27"/>
    </row>
    <row r="55" ht="17" customHeight="1" spans="1:17">
      <c r="A55" s="20">
        <f>MAX($A$2:A54)+1</f>
        <v>27</v>
      </c>
      <c r="B55" s="29" t="s">
        <v>349</v>
      </c>
      <c r="C55" s="35" t="s">
        <v>350</v>
      </c>
      <c r="D55" s="29" t="s">
        <v>21</v>
      </c>
      <c r="E55" s="24"/>
      <c r="F55" s="24"/>
      <c r="G55" s="28"/>
      <c r="H55" s="24"/>
      <c r="I55" s="24"/>
      <c r="J55" s="24"/>
      <c r="K55" s="24"/>
      <c r="L55" s="24"/>
      <c r="M55" s="24"/>
      <c r="N55" s="24"/>
      <c r="O55" s="27"/>
      <c r="P55" s="27"/>
      <c r="Q55" s="27"/>
    </row>
    <row r="56" ht="17" customHeight="1" spans="1:17">
      <c r="A56" s="20"/>
      <c r="B56" s="29"/>
      <c r="C56" s="22" t="s">
        <v>351</v>
      </c>
      <c r="D56" s="23" t="s">
        <v>21</v>
      </c>
      <c r="E56" s="24"/>
      <c r="F56" s="24"/>
      <c r="G56" s="28"/>
      <c r="H56" s="24"/>
      <c r="I56" s="24"/>
      <c r="J56" s="24"/>
      <c r="K56" s="24"/>
      <c r="L56" s="24"/>
      <c r="M56" s="24"/>
      <c r="N56" s="24"/>
      <c r="O56" s="27"/>
      <c r="P56" s="27"/>
      <c r="Q56" s="27"/>
    </row>
    <row r="57" ht="17" customHeight="1" spans="1:17">
      <c r="A57" s="20">
        <f>MAX($A$2:A56)+1</f>
        <v>28</v>
      </c>
      <c r="B57" s="23" t="s">
        <v>354</v>
      </c>
      <c r="C57" s="22" t="s">
        <v>153</v>
      </c>
      <c r="D57" s="23" t="s">
        <v>74</v>
      </c>
      <c r="E57" s="24"/>
      <c r="F57" s="24"/>
      <c r="G57" s="28"/>
      <c r="H57" s="24"/>
      <c r="I57" s="24"/>
      <c r="J57" s="24"/>
      <c r="K57" s="24"/>
      <c r="L57" s="24"/>
      <c r="M57" s="24"/>
      <c r="N57" s="24"/>
      <c r="O57" s="27"/>
      <c r="P57" s="27"/>
      <c r="Q57" s="27"/>
    </row>
    <row r="58" ht="17" customHeight="1" spans="1:17">
      <c r="A58" s="11">
        <f>MAX($A$2:A57)+1</f>
        <v>29</v>
      </c>
      <c r="B58" s="12" t="s">
        <v>356</v>
      </c>
      <c r="C58" s="22" t="s">
        <v>357</v>
      </c>
      <c r="D58" s="23" t="s">
        <v>21</v>
      </c>
      <c r="E58" s="24"/>
      <c r="F58" s="24"/>
      <c r="G58" s="28"/>
      <c r="H58" s="24"/>
      <c r="I58" s="24"/>
      <c r="J58" s="24"/>
      <c r="K58" s="24"/>
      <c r="L58" s="24"/>
      <c r="M58" s="24"/>
      <c r="N58" s="24"/>
      <c r="O58" s="27"/>
      <c r="P58" s="27"/>
      <c r="Q58" s="27"/>
    </row>
    <row r="59" ht="17" customHeight="1" spans="1:17">
      <c r="A59" s="32"/>
      <c r="B59" s="33"/>
      <c r="C59" s="22" t="s">
        <v>359</v>
      </c>
      <c r="D59" s="23" t="s">
        <v>21</v>
      </c>
      <c r="E59" s="24"/>
      <c r="F59" s="24"/>
      <c r="G59" s="28"/>
      <c r="H59" s="24"/>
      <c r="I59" s="24"/>
      <c r="J59" s="24"/>
      <c r="K59" s="24"/>
      <c r="L59" s="24"/>
      <c r="M59" s="24"/>
      <c r="N59" s="24"/>
      <c r="O59" s="27"/>
      <c r="P59" s="27"/>
      <c r="Q59" s="27"/>
    </row>
    <row r="60" ht="17" customHeight="1" spans="1:17">
      <c r="A60" s="16"/>
      <c r="B60" s="17"/>
      <c r="C60" s="22" t="s">
        <v>360</v>
      </c>
      <c r="D60" s="23" t="s">
        <v>21</v>
      </c>
      <c r="E60" s="24"/>
      <c r="F60" s="24"/>
      <c r="G60" s="28"/>
      <c r="H60" s="24"/>
      <c r="I60" s="24"/>
      <c r="J60" s="24"/>
      <c r="K60" s="24"/>
      <c r="L60" s="24"/>
      <c r="M60" s="24"/>
      <c r="N60" s="24"/>
      <c r="O60" s="27"/>
      <c r="P60" s="27"/>
      <c r="Q60" s="27"/>
    </row>
    <row r="61" ht="17" customHeight="1" spans="1:17">
      <c r="A61" s="20">
        <f>MAX($A$2:A60)+1</f>
        <v>30</v>
      </c>
      <c r="B61" s="23" t="s">
        <v>361</v>
      </c>
      <c r="C61" s="22" t="s">
        <v>362</v>
      </c>
      <c r="D61" s="23" t="s">
        <v>21</v>
      </c>
      <c r="E61" s="24"/>
      <c r="F61" s="24"/>
      <c r="G61" s="28"/>
      <c r="H61" s="24"/>
      <c r="I61" s="24"/>
      <c r="J61" s="24"/>
      <c r="K61" s="24"/>
      <c r="L61" s="24"/>
      <c r="M61" s="24"/>
      <c r="N61" s="24"/>
      <c r="O61" s="27"/>
      <c r="P61" s="27"/>
      <c r="Q61" s="27"/>
    </row>
    <row r="62" ht="17" customHeight="1" spans="1:17">
      <c r="A62" s="20"/>
      <c r="B62" s="23"/>
      <c r="C62" s="22" t="s">
        <v>364</v>
      </c>
      <c r="D62" s="23" t="s">
        <v>21</v>
      </c>
      <c r="E62" s="24"/>
      <c r="F62" s="24"/>
      <c r="G62" s="28"/>
      <c r="H62" s="24"/>
      <c r="I62" s="24"/>
      <c r="J62" s="24"/>
      <c r="K62" s="24"/>
      <c r="L62" s="24"/>
      <c r="M62" s="24"/>
      <c r="N62" s="24"/>
      <c r="O62" s="27"/>
      <c r="P62" s="27"/>
      <c r="Q62" s="27"/>
    </row>
    <row r="63" ht="17" customHeight="1" spans="1:17">
      <c r="A63" s="20">
        <f>MAX($A$2:A62)+1</f>
        <v>31</v>
      </c>
      <c r="B63" s="23" t="s">
        <v>370</v>
      </c>
      <c r="C63" s="22" t="s">
        <v>371</v>
      </c>
      <c r="D63" s="23" t="s">
        <v>115</v>
      </c>
      <c r="E63" s="24"/>
      <c r="F63" s="24"/>
      <c r="G63" s="28"/>
      <c r="H63" s="24"/>
      <c r="I63" s="24"/>
      <c r="J63" s="24"/>
      <c r="K63" s="24"/>
      <c r="L63" s="24"/>
      <c r="M63" s="24"/>
      <c r="N63" s="24"/>
      <c r="O63" s="27"/>
      <c r="P63" s="27"/>
      <c r="Q63" s="27"/>
    </row>
    <row r="64" ht="17" customHeight="1" spans="1:17">
      <c r="A64" s="20"/>
      <c r="B64" s="23"/>
      <c r="C64" s="22" t="s">
        <v>373</v>
      </c>
      <c r="D64" s="23" t="s">
        <v>115</v>
      </c>
      <c r="E64" s="24"/>
      <c r="F64" s="24"/>
      <c r="G64" s="28"/>
      <c r="H64" s="24"/>
      <c r="I64" s="24"/>
      <c r="J64" s="24"/>
      <c r="K64" s="24"/>
      <c r="L64" s="24"/>
      <c r="M64" s="24"/>
      <c r="N64" s="24"/>
      <c r="O64" s="27"/>
      <c r="P64" s="27"/>
      <c r="Q64" s="27"/>
    </row>
  </sheetData>
  <mergeCells count="55">
    <mergeCell ref="A1:Q1"/>
    <mergeCell ref="A2:Q2"/>
    <mergeCell ref="A3:Q3"/>
    <mergeCell ref="F4:G4"/>
    <mergeCell ref="H4:I4"/>
    <mergeCell ref="J4:K4"/>
    <mergeCell ref="L4:M4"/>
    <mergeCell ref="N4:O4"/>
    <mergeCell ref="P4:Q4"/>
    <mergeCell ref="A4:A5"/>
    <mergeCell ref="A6:A8"/>
    <mergeCell ref="A9:A10"/>
    <mergeCell ref="A11:A13"/>
    <mergeCell ref="A14:A15"/>
    <mergeCell ref="A16:A17"/>
    <mergeCell ref="A18:A20"/>
    <mergeCell ref="A22:A23"/>
    <mergeCell ref="A27:A29"/>
    <mergeCell ref="A30:A31"/>
    <mergeCell ref="A32:A34"/>
    <mergeCell ref="A35:A37"/>
    <mergeCell ref="A39:A40"/>
    <mergeCell ref="A42:A43"/>
    <mergeCell ref="A44:A45"/>
    <mergeCell ref="A46:A47"/>
    <mergeCell ref="A48:A49"/>
    <mergeCell ref="A53:A54"/>
    <mergeCell ref="A55:A56"/>
    <mergeCell ref="A58:A60"/>
    <mergeCell ref="A61:A62"/>
    <mergeCell ref="A63:A64"/>
    <mergeCell ref="B4:B5"/>
    <mergeCell ref="B6:B8"/>
    <mergeCell ref="B9:B10"/>
    <mergeCell ref="B11:B13"/>
    <mergeCell ref="B16:B17"/>
    <mergeCell ref="B18:B20"/>
    <mergeCell ref="B22:B23"/>
    <mergeCell ref="B27:B29"/>
    <mergeCell ref="B30:B31"/>
    <mergeCell ref="B32:B34"/>
    <mergeCell ref="B35:B37"/>
    <mergeCell ref="B39:B40"/>
    <mergeCell ref="B42:B43"/>
    <mergeCell ref="B44:B45"/>
    <mergeCell ref="B46:B47"/>
    <mergeCell ref="B48:B49"/>
    <mergeCell ref="B53:B54"/>
    <mergeCell ref="B55:B56"/>
    <mergeCell ref="B58:B60"/>
    <mergeCell ref="B61:B62"/>
    <mergeCell ref="B63:B64"/>
    <mergeCell ref="C4:C5"/>
    <mergeCell ref="D4:D5"/>
    <mergeCell ref="E4:E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《耗材采购清单》及一轮报价格式</vt:lpstr>
      <vt:lpstr>投标产品生产厂家所有符合功能参数的型号规格明细表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木子心</cp:lastModifiedBy>
  <dcterms:created xsi:type="dcterms:W3CDTF">2025-12-13T11:11:00Z</dcterms:created>
  <dcterms:modified xsi:type="dcterms:W3CDTF">2025-12-19T06:32:53Z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747311C7E9674E1E9175FB9DBE00A57F_13</vt:lpwstr>
  </property>
  <property fmtid="{D5CDD505-2E9C-101B-9397-08002B2CF9AE}" pid="3" name="KSOProductBuildVer">
    <vt:lpwstr>2052-12.1.0.24034</vt:lpwstr>
  </property>
  <property fmtid="{D5CDD505-2E9C-101B-9397-08002B2CF9AE}" pid="4" name="CalculationRule">
    <vt:i4>1</vt:i4>
  </property>
</Properties>
</file>