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05" firstSheet="1" activeTab="13"/>
  </bookViews>
  <sheets>
    <sheet name="1.1功能点测算规模、工作量、工期、费用表 应用系统1" sheetId="4" r:id="rId1"/>
    <sheet name="1.1项目一体化架构基础" sheetId="25" r:id="rId2"/>
    <sheet name="1.1低代码无代码技术能力" sheetId="26" r:id="rId3"/>
    <sheet name="1.1项目一体化建设" sheetId="27" r:id="rId4"/>
    <sheet name="1.1一张图决策" sheetId="28" r:id="rId5"/>
    <sheet name="1.1项目管理" sheetId="29" r:id="rId6"/>
    <sheet name="1.1项目立项" sheetId="30" r:id="rId7"/>
    <sheet name="1.1合同管理" sheetId="31" r:id="rId8"/>
    <sheet name="1.1投资管理" sheetId="32" r:id="rId9"/>
    <sheet name="1.1工程造价" sheetId="33" r:id="rId10"/>
    <sheet name="1.1设计管理" sheetId="34" r:id="rId11"/>
    <sheet name="1.1项目过程管理" sheetId="35" r:id="rId12"/>
    <sheet name="1.1移动端" sheetId="36" r:id="rId13"/>
    <sheet name="1.1系统对接" sheetId="37" r:id="rId14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<sst xmlns="http://schemas.openxmlformats.org/spreadsheetml/2006/main" count="968" uniqueCount="345">
  <si>
    <r>
      <rPr>
        <sz val="16"/>
        <rFont val="方正仿宋_GBK"/>
        <charset val="134"/>
      </rPr>
      <t>功能点测算规模、工作量、工期、费用表</t>
    </r>
    <r>
      <rPr>
        <sz val="16"/>
        <rFont val="Times New Roman"/>
        <charset val="134"/>
      </rPr>
      <t xml:space="preserve"> </t>
    </r>
    <r>
      <rPr>
        <sz val="16"/>
        <rFont val="方正仿宋_GBK"/>
        <charset val="134"/>
      </rPr>
      <t>应用系统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</si>
  <si>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未调整功能点数</t>
    </r>
    <r>
      <rPr>
        <sz val="10"/>
        <rFont val="Times New Roman"/>
        <charset val="134"/>
      </rPr>
      <t>UFP</t>
    </r>
    <r>
      <rPr>
        <sz val="10"/>
        <rFont val="方正仿宋_GBK"/>
        <charset val="134"/>
      </rPr>
      <t>（功能点）</t>
    </r>
  </si>
  <si>
    <t>备注</t>
  </si>
  <si>
    <r>
      <rPr>
        <sz val="10"/>
        <rFont val="方正仿宋_GBK"/>
        <charset val="134"/>
      </rPr>
      <t>经复用调整后的功能点数</t>
    </r>
    <r>
      <rPr>
        <sz val="10"/>
        <rFont val="Times New Roman"/>
        <charset val="134"/>
      </rPr>
      <t>US</t>
    </r>
    <r>
      <rPr>
        <sz val="10"/>
        <rFont val="方正仿宋_GBK"/>
        <charset val="134"/>
      </rPr>
      <t>（功能点）</t>
    </r>
  </si>
  <si>
    <r>
      <rPr>
        <sz val="10"/>
        <rFont val="方正仿宋_GBK"/>
        <charset val="134"/>
      </rPr>
      <t>设定规模变更因子</t>
    </r>
    <r>
      <rPr>
        <sz val="10"/>
        <rFont val="Times New Roman"/>
        <charset val="134"/>
      </rPr>
      <t>CF</t>
    </r>
  </si>
  <si>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调整后功能点数</t>
    </r>
    <r>
      <rPr>
        <sz val="10"/>
        <rFont val="Times New Roman"/>
        <charset val="134"/>
      </rPr>
      <t>S</t>
    </r>
    <r>
      <rPr>
        <sz val="10"/>
        <rFont val="方正仿宋_GBK"/>
        <charset val="134"/>
      </rPr>
      <t>（功能点）</t>
    </r>
  </si>
  <si>
    <r>
      <rPr>
        <sz val="10"/>
        <rFont val="Times New Roman"/>
        <charset val="134"/>
      </rPr>
      <t xml:space="preserve">S=UFP*CF 
</t>
    </r>
    <r>
      <rPr>
        <sz val="10"/>
        <rFont val="方正仿宋_GBK"/>
        <charset val="134"/>
      </rPr>
      <t>（无复用度）</t>
    </r>
  </si>
  <si>
    <r>
      <rPr>
        <sz val="10"/>
        <rFont val="Times New Roman"/>
        <charset val="134"/>
      </rPr>
      <t xml:space="preserve">S=US*CF
</t>
    </r>
    <r>
      <rPr>
        <sz val="10"/>
        <rFont val="方正仿宋_GBK"/>
        <charset val="134"/>
      </rPr>
      <t>（调整复用度）</t>
    </r>
  </si>
  <si>
    <r>
      <rPr>
        <sz val="10"/>
        <rFont val="方正仿宋_GBK"/>
        <charset val="134"/>
      </rPr>
      <t>功能点耗时率（</t>
    </r>
    <r>
      <rPr>
        <sz val="10"/>
        <rFont val="Times New Roman"/>
        <charset val="134"/>
      </rPr>
      <t>PDR</t>
    </r>
    <r>
      <rPr>
        <sz val="10"/>
        <rFont val="方正仿宋_GBK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（人时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功能点）</t>
    </r>
  </si>
  <si>
    <r>
      <rPr>
        <sz val="10"/>
        <rFont val="方正仿宋_GBK"/>
        <charset val="134"/>
      </rPr>
      <t>下限值（</t>
    </r>
    <r>
      <rPr>
        <sz val="10"/>
        <rFont val="Times New Roman"/>
        <charset val="134"/>
      </rPr>
      <t>P25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</si>
  <si>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参考《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年中国软件行业基准数据》</t>
    </r>
  </si>
  <si>
    <r>
      <rPr>
        <sz val="10"/>
        <rFont val="方正仿宋_GBK"/>
        <charset val="134"/>
      </rPr>
      <t>中间值（</t>
    </r>
    <r>
      <rPr>
        <sz val="10"/>
        <rFont val="Times New Roman"/>
        <charset val="134"/>
      </rPr>
      <t>P50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</si>
  <si>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上限值（</t>
    </r>
    <r>
      <rPr>
        <sz val="10"/>
        <rFont val="Times New Roman"/>
        <charset val="134"/>
      </rPr>
      <t>P75</t>
    </r>
    <r>
      <rPr>
        <sz val="10"/>
        <rFont val="方正仿宋_GBK"/>
        <charset val="134"/>
      </rPr>
      <t>）</t>
    </r>
  </si>
  <si>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未调整的工作量</t>
    </r>
    <r>
      <rPr>
        <sz val="10"/>
        <rFont val="Times New Roman"/>
        <charset val="134"/>
      </rPr>
      <t>UE</t>
    </r>
    <r>
      <rPr>
        <sz val="10"/>
        <rFont val="方正仿宋_GBK"/>
        <charset val="134"/>
      </rPr>
      <t>（人时）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计算公式：</t>
    </r>
    <r>
      <rPr>
        <sz val="10"/>
        <rFont val="Times New Roman"/>
        <charset val="134"/>
      </rPr>
      <t>UE=PDR×S</t>
    </r>
  </si>
  <si>
    <t>设定调整因子</t>
  </si>
  <si>
    <r>
      <rPr>
        <sz val="10"/>
        <rFont val="方正仿宋_GBK"/>
        <charset val="134"/>
      </rPr>
      <t>应用类型调整因子</t>
    </r>
    <r>
      <rPr>
        <sz val="10"/>
        <rFont val="Times New Roman"/>
        <charset val="134"/>
      </rPr>
      <t>AT</t>
    </r>
  </si>
  <si>
    <r>
      <rPr>
        <sz val="10"/>
        <rFont val="方正仿宋_GBK"/>
        <charset val="134"/>
      </rPr>
      <t>质量特性调整因子</t>
    </r>
    <r>
      <rPr>
        <sz val="10"/>
        <rFont val="Times New Roman"/>
        <charset val="134"/>
      </rPr>
      <t>QR</t>
    </r>
  </si>
  <si>
    <r>
      <rPr>
        <sz val="10"/>
        <rFont val="方正仿宋_GBK"/>
        <charset val="134"/>
      </rPr>
      <t>开发语言调整因子</t>
    </r>
    <r>
      <rPr>
        <sz val="10"/>
        <rFont val="Times New Roman"/>
        <charset val="134"/>
      </rPr>
      <t>SL</t>
    </r>
  </si>
  <si>
    <r>
      <rPr>
        <sz val="10"/>
        <rFont val="方正仿宋_GBK"/>
        <charset val="134"/>
      </rPr>
      <t>开发团队背景调整因子</t>
    </r>
    <r>
      <rPr>
        <sz val="10"/>
        <rFont val="Times New Roman"/>
        <charset val="134"/>
      </rPr>
      <t>DT</t>
    </r>
  </si>
  <si>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调整后的工作量</t>
    </r>
    <r>
      <rPr>
        <sz val="10"/>
        <rFont val="Times New Roman"/>
        <charset val="134"/>
      </rPr>
      <t>AE</t>
    </r>
    <r>
      <rPr>
        <sz val="10"/>
        <rFont val="方正仿宋_GBK"/>
        <charset val="134"/>
      </rPr>
      <t>（人时）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计算公式：</t>
    </r>
    <r>
      <rPr>
        <sz val="10"/>
        <rFont val="Times New Roman"/>
        <charset val="134"/>
      </rPr>
      <t>AE=UE×SWF×RDF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其中</t>
    </r>
    <r>
      <rPr>
        <sz val="10"/>
        <rFont val="Times New Roman"/>
        <charset val="134"/>
      </rPr>
      <t>SWF=AT×QR</t>
    </r>
    <r>
      <rPr>
        <sz val="10"/>
        <rFont val="方正仿宋_GBK"/>
        <charset val="134"/>
      </rPr>
      <t>，</t>
    </r>
    <r>
      <rPr>
        <sz val="10"/>
        <rFont val="Times New Roman"/>
        <charset val="134"/>
      </rPr>
      <t>RDF=SL×DT</t>
    </r>
  </si>
  <si>
    <r>
      <rPr>
        <sz val="10"/>
        <rFont val="方正仿宋_GBK"/>
        <charset val="134"/>
      </rPr>
      <t>人月折算系数</t>
    </r>
    <r>
      <rPr>
        <sz val="10"/>
        <rFont val="Times New Roman"/>
        <charset val="134"/>
      </rPr>
      <t>HM</t>
    </r>
    <r>
      <rPr>
        <sz val="10"/>
        <rFont val="方正仿宋_GBK"/>
        <charset val="134"/>
      </rPr>
      <t>（人时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人月）</t>
    </r>
  </si>
  <si>
    <r>
      <rPr>
        <sz val="10"/>
        <rFont val="方正仿宋_GBK"/>
        <charset val="134"/>
      </rPr>
      <t>平均人力成本费率</t>
    </r>
    <r>
      <rPr>
        <sz val="10"/>
        <rFont val="Times New Roman"/>
        <charset val="134"/>
      </rPr>
      <t>F</t>
    </r>
    <r>
      <rPr>
        <sz val="10"/>
        <rFont val="方正仿宋_GBK"/>
        <charset val="134"/>
      </rPr>
      <t>（元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人月）</t>
    </r>
  </si>
  <si>
    <r>
      <rPr>
        <sz val="10"/>
        <rFont val="Times New Roman"/>
        <charset val="134"/>
      </rPr>
      <t>5.</t>
    </r>
    <r>
      <rPr>
        <sz val="10"/>
        <rFont val="方正仿宋_GBK"/>
        <charset val="134"/>
      </rPr>
      <t>工期</t>
    </r>
    <r>
      <rPr>
        <sz val="10"/>
        <rFont val="Times New Roman"/>
        <charset val="134"/>
      </rPr>
      <t>D</t>
    </r>
    <r>
      <rPr>
        <sz val="10"/>
        <rFont val="方正仿宋_GBK"/>
        <charset val="134"/>
      </rPr>
      <t>（月）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计算公式：</t>
    </r>
    <r>
      <rPr>
        <sz val="10"/>
        <rFont val="Times New Roman"/>
        <charset val="134"/>
      </rPr>
      <t>D=1.277×(AE/8/22)</t>
    </r>
    <r>
      <rPr>
        <vertAlign val="superscript"/>
        <sz val="10"/>
        <rFont val="Times New Roman"/>
        <charset val="134"/>
      </rPr>
      <t>0.404</t>
    </r>
  </si>
  <si>
    <r>
      <rPr>
        <sz val="10"/>
        <rFont val="Times New Roman"/>
        <charset val="134"/>
      </rPr>
      <t>6.</t>
    </r>
    <r>
      <rPr>
        <sz val="10"/>
        <rFont val="方正仿宋_GBK"/>
        <charset val="134"/>
      </rPr>
      <t>软件开发费用（元）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计算公式：</t>
    </r>
    <r>
      <rPr>
        <sz val="10"/>
        <rFont val="Times New Roman"/>
        <charset val="134"/>
      </rPr>
      <t>P=AE/HM×F</t>
    </r>
  </si>
  <si>
    <r>
      <rPr>
        <sz val="10"/>
        <rFont val="方正仿宋_GBK"/>
        <charset val="134"/>
      </rPr>
      <t>最终费用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价格（元）</t>
    </r>
  </si>
  <si>
    <r>
      <rPr>
        <sz val="10"/>
        <rFont val="方正仿宋_GBK"/>
        <charset val="134"/>
      </rPr>
      <t>功能点单价（元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功能点）</t>
    </r>
  </si>
  <si>
    <r>
      <rPr>
        <sz val="16"/>
        <color theme="1"/>
        <rFont val="宋体"/>
        <charset val="134"/>
      </rPr>
      <t>项目一体化架构基础</t>
    </r>
  </si>
  <si>
    <r>
      <rPr>
        <b/>
        <sz val="10"/>
        <color rgb="FF000000"/>
        <rFont val="仿宋"/>
        <charset val="134"/>
      </rPr>
      <t>序号</t>
    </r>
  </si>
  <si>
    <r>
      <rPr>
        <b/>
        <sz val="10"/>
        <color rgb="FF000000"/>
        <rFont val="仿宋"/>
        <charset val="134"/>
      </rPr>
      <t>系统名称</t>
    </r>
  </si>
  <si>
    <r>
      <rPr>
        <b/>
        <sz val="10"/>
        <color rgb="FF000000"/>
        <rFont val="仿宋"/>
        <charset val="134"/>
      </rPr>
      <t>子系统名称</t>
    </r>
  </si>
  <si>
    <r>
      <rPr>
        <b/>
        <sz val="10"/>
        <color rgb="FF000000"/>
        <rFont val="仿宋"/>
        <charset val="134"/>
      </rPr>
      <t>功能模块名称</t>
    </r>
  </si>
  <si>
    <r>
      <rPr>
        <b/>
        <sz val="10"/>
        <color rgb="FF000000"/>
        <rFont val="仿宋"/>
        <charset val="134"/>
      </rPr>
      <t>功能名称</t>
    </r>
  </si>
  <si>
    <r>
      <rPr>
        <b/>
        <sz val="10"/>
        <color rgb="FF000000"/>
        <rFont val="仿宋"/>
        <charset val="134"/>
      </rPr>
      <t>类型</t>
    </r>
  </si>
  <si>
    <t>UFP</t>
  </si>
  <si>
    <r>
      <rPr>
        <sz val="10.5"/>
        <color theme="1"/>
        <rFont val="方正仿宋_GBK"/>
        <charset val="134"/>
      </rPr>
      <t>复用度</t>
    </r>
  </si>
  <si>
    <t>US</t>
  </si>
  <si>
    <r>
      <rPr>
        <sz val="10.5"/>
        <color theme="1"/>
        <rFont val="方正仿宋_GBK"/>
        <charset val="134"/>
      </rPr>
      <t>未经调整功能点数量</t>
    </r>
  </si>
  <si>
    <r>
      <rPr>
        <sz val="10.5"/>
        <color theme="1"/>
        <rFont val="方正仿宋_GBK"/>
        <charset val="134"/>
      </rPr>
      <t>低</t>
    </r>
  </si>
  <si>
    <r>
      <rPr>
        <sz val="10.5"/>
        <color theme="1"/>
        <rFont val="方正仿宋_GBK"/>
        <charset val="134"/>
      </rPr>
      <t>中</t>
    </r>
  </si>
  <si>
    <r>
      <rPr>
        <sz val="10.5"/>
        <color theme="1"/>
        <rFont val="方正仿宋_GBK"/>
        <charset val="134"/>
      </rPr>
      <t>高</t>
    </r>
  </si>
  <si>
    <r>
      <rPr>
        <sz val="10.5"/>
        <color theme="1"/>
        <rFont val="方正仿宋_GBK"/>
        <charset val="134"/>
      </rPr>
      <t>调整后</t>
    </r>
  </si>
  <si>
    <r>
      <rPr>
        <sz val="10"/>
        <color rgb="FF000000"/>
        <rFont val="仿宋"/>
        <charset val="134"/>
      </rPr>
      <t>项目管理系统</t>
    </r>
  </si>
  <si>
    <r>
      <rPr>
        <sz val="10"/>
        <color rgb="FF000000"/>
        <rFont val="仿宋"/>
        <charset val="134"/>
      </rPr>
      <t>项目一体化架构基础</t>
    </r>
  </si>
  <si>
    <t>/</t>
  </si>
  <si>
    <r>
      <rPr>
        <sz val="10"/>
        <color rgb="FF000000"/>
        <rFont val="仿宋"/>
        <charset val="134"/>
      </rPr>
      <t>查询组织架构</t>
    </r>
  </si>
  <si>
    <t>EQ</t>
  </si>
  <si>
    <r>
      <rPr>
        <sz val="10"/>
        <color rgb="FF000000"/>
        <rFont val="仿宋"/>
        <charset val="134"/>
      </rPr>
      <t>创建项目架构信息</t>
    </r>
  </si>
  <si>
    <t>EI</t>
  </si>
  <si>
    <r>
      <rPr>
        <sz val="10"/>
        <color rgb="FF000000"/>
        <rFont val="仿宋"/>
        <charset val="134"/>
      </rPr>
      <t>管理用户信息</t>
    </r>
  </si>
  <si>
    <r>
      <rPr>
        <sz val="10"/>
        <color rgb="FF000000"/>
        <rFont val="仿宋"/>
        <charset val="134"/>
      </rPr>
      <t>审核用户信息</t>
    </r>
  </si>
  <si>
    <r>
      <rPr>
        <sz val="10"/>
        <color rgb="FF000000"/>
        <rFont val="仿宋"/>
        <charset val="134"/>
      </rPr>
      <t>管理部门信息</t>
    </r>
  </si>
  <si>
    <r>
      <rPr>
        <sz val="10"/>
        <color rgb="FF000000"/>
        <rFont val="仿宋"/>
        <charset val="134"/>
      </rPr>
      <t>审核部门信息</t>
    </r>
  </si>
  <si>
    <r>
      <rPr>
        <sz val="10"/>
        <color rgb="FF000000"/>
        <rFont val="仿宋"/>
        <charset val="134"/>
      </rPr>
      <t>角色信息创建</t>
    </r>
  </si>
  <si>
    <r>
      <rPr>
        <sz val="10"/>
        <color rgb="FF000000"/>
        <rFont val="仿宋"/>
        <charset val="134"/>
      </rPr>
      <t>角色信息管理</t>
    </r>
  </si>
  <si>
    <r>
      <rPr>
        <sz val="11"/>
        <color theme="1"/>
        <rFont val="宋体"/>
        <charset val="134"/>
      </rPr>
      <t>合计</t>
    </r>
  </si>
  <si>
    <r>
      <rPr>
        <sz val="16"/>
        <color theme="1"/>
        <rFont val="宋体"/>
        <charset val="134"/>
      </rPr>
      <t>低代码</t>
    </r>
    <r>
      <rPr>
        <sz val="16"/>
        <color theme="1"/>
        <rFont val="Times New Roman"/>
        <charset val="134"/>
      </rPr>
      <t>/</t>
    </r>
    <r>
      <rPr>
        <sz val="16"/>
        <color theme="1"/>
        <rFont val="宋体"/>
        <charset val="134"/>
      </rPr>
      <t>无代码技术能力</t>
    </r>
  </si>
  <si>
    <r>
      <rPr>
        <sz val="10"/>
        <color rgb="FF000000"/>
        <rFont val="仿宋"/>
        <charset val="134"/>
      </rPr>
      <t>低代码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"/>
        <charset val="134"/>
      </rPr>
      <t>无代码技术能力</t>
    </r>
  </si>
  <si>
    <r>
      <rPr>
        <sz val="10"/>
        <color rgb="FF000000"/>
        <rFont val="仿宋"/>
        <charset val="134"/>
      </rPr>
      <t>表单引擎</t>
    </r>
  </si>
  <si>
    <r>
      <rPr>
        <sz val="10"/>
        <color rgb="FF000000"/>
        <rFont val="仿宋"/>
        <charset val="134"/>
      </rPr>
      <t>流程引擎</t>
    </r>
  </si>
  <si>
    <t>ILF</t>
  </si>
  <si>
    <r>
      <rPr>
        <sz val="10"/>
        <color rgb="FF000000"/>
        <rFont val="Times New Roman"/>
        <charset val="134"/>
      </rPr>
      <t>Excel</t>
    </r>
    <r>
      <rPr>
        <sz val="10"/>
        <color rgb="FF000000"/>
        <rFont val="仿宋"/>
        <charset val="134"/>
      </rPr>
      <t>引擎</t>
    </r>
  </si>
  <si>
    <r>
      <rPr>
        <sz val="10"/>
        <color rgb="FF000000"/>
        <rFont val="仿宋"/>
        <charset val="134"/>
      </rPr>
      <t>可视化拓扑图</t>
    </r>
  </si>
  <si>
    <t>EO</t>
  </si>
  <si>
    <r>
      <rPr>
        <sz val="10"/>
        <color rgb="FF000000"/>
        <rFont val="仿宋"/>
        <charset val="134"/>
      </rPr>
      <t>应用体系</t>
    </r>
  </si>
  <si>
    <r>
      <rPr>
        <sz val="10"/>
        <color rgb="FF000000"/>
        <rFont val="Times New Roman"/>
        <charset val="134"/>
      </rPr>
      <t>pc</t>
    </r>
    <r>
      <rPr>
        <sz val="10"/>
        <color rgb="FF000000"/>
        <rFont val="仿宋"/>
        <charset val="134"/>
      </rPr>
      <t>菜单</t>
    </r>
    <r>
      <rPr>
        <sz val="10"/>
        <color rgb="FF000000"/>
        <rFont val="Times New Roman"/>
        <charset val="134"/>
      </rPr>
      <t>/ui</t>
    </r>
    <r>
      <rPr>
        <sz val="10"/>
        <color rgb="FF000000"/>
        <rFont val="仿宋"/>
        <charset val="134"/>
      </rPr>
      <t>界面配置</t>
    </r>
  </si>
  <si>
    <r>
      <rPr>
        <sz val="10"/>
        <color rgb="FF000000"/>
        <rFont val="仿宋"/>
        <charset val="134"/>
      </rPr>
      <t>移动端菜单配置</t>
    </r>
  </si>
  <si>
    <r>
      <rPr>
        <sz val="10"/>
        <color rgb="FF000000"/>
        <rFont val="Times New Roman"/>
        <charset val="134"/>
      </rPr>
      <t>GIS</t>
    </r>
    <r>
      <rPr>
        <sz val="10"/>
        <color rgb="FF000000"/>
        <rFont val="仿宋"/>
        <charset val="134"/>
      </rPr>
      <t>引擎配置</t>
    </r>
  </si>
  <si>
    <r>
      <rPr>
        <sz val="16"/>
        <color theme="1"/>
        <rFont val="宋体"/>
        <charset val="134"/>
      </rPr>
      <t>项目一体化建设</t>
    </r>
  </si>
  <si>
    <r>
      <rPr>
        <sz val="10"/>
        <color rgb="FF000000"/>
        <rFont val="仿宋"/>
        <charset val="134"/>
      </rPr>
      <t>项目一体化建设</t>
    </r>
  </si>
  <si>
    <r>
      <rPr>
        <sz val="10"/>
        <color rgb="FF000000"/>
        <rFont val="仿宋"/>
        <charset val="134"/>
      </rPr>
      <t>定制化登录页</t>
    </r>
  </si>
  <si>
    <r>
      <rPr>
        <sz val="10"/>
        <color rgb="FF000000"/>
        <rFont val="仿宋"/>
        <charset val="134"/>
      </rPr>
      <t>登录界面定制</t>
    </r>
  </si>
  <si>
    <r>
      <rPr>
        <sz val="10"/>
        <color rgb="FF000000"/>
        <rFont val="仿宋"/>
        <charset val="134"/>
      </rPr>
      <t>账号密码登录</t>
    </r>
  </si>
  <si>
    <r>
      <rPr>
        <sz val="10"/>
        <color rgb="FF000000"/>
        <rFont val="仿宋"/>
        <charset val="134"/>
      </rPr>
      <t>手机号码验证登录</t>
    </r>
  </si>
  <si>
    <r>
      <rPr>
        <sz val="10"/>
        <color rgb="FF000000"/>
        <rFont val="仿宋"/>
        <charset val="134"/>
      </rPr>
      <t>工作台</t>
    </r>
  </si>
  <si>
    <r>
      <rPr>
        <sz val="10"/>
        <color rgb="FF000000"/>
        <rFont val="仿宋"/>
        <charset val="134"/>
      </rPr>
      <t>新闻动态展示</t>
    </r>
  </si>
  <si>
    <r>
      <rPr>
        <sz val="10"/>
        <color rgb="FF000000"/>
        <rFont val="仿宋"/>
        <charset val="134"/>
      </rPr>
      <t>通知公告展示</t>
    </r>
  </si>
  <si>
    <r>
      <rPr>
        <sz val="10"/>
        <color rgb="FF000000"/>
        <rFont val="仿宋"/>
        <charset val="134"/>
      </rPr>
      <t>待办事项展示</t>
    </r>
  </si>
  <si>
    <r>
      <rPr>
        <sz val="10"/>
        <color rgb="FF000000"/>
        <rFont val="仿宋"/>
        <charset val="134"/>
      </rPr>
      <t>新闻动态详情展示</t>
    </r>
  </si>
  <si>
    <r>
      <rPr>
        <sz val="10"/>
        <color rgb="FF000000"/>
        <rFont val="仿宋"/>
        <charset val="134"/>
      </rPr>
      <t>通知公告详情展示</t>
    </r>
  </si>
  <si>
    <r>
      <rPr>
        <sz val="10"/>
        <color rgb="FF000000"/>
        <rFont val="仿宋"/>
        <charset val="134"/>
      </rPr>
      <t>待办事项详情展示</t>
    </r>
  </si>
  <si>
    <r>
      <rPr>
        <sz val="10"/>
        <color rgb="FF000000"/>
        <rFont val="仿宋"/>
        <charset val="134"/>
      </rPr>
      <t>应用点击跳转</t>
    </r>
  </si>
  <si>
    <r>
      <rPr>
        <sz val="10"/>
        <color rgb="FF000000"/>
        <rFont val="仿宋"/>
        <charset val="134"/>
      </rPr>
      <t>组织架构</t>
    </r>
  </si>
  <si>
    <r>
      <rPr>
        <sz val="10"/>
        <color rgb="FF000000"/>
        <rFont val="仿宋"/>
        <charset val="134"/>
      </rPr>
      <t>查看组织架构</t>
    </r>
  </si>
  <si>
    <r>
      <rPr>
        <sz val="10"/>
        <color rgb="FF000000"/>
        <rFont val="仿宋"/>
        <charset val="134"/>
      </rPr>
      <t>筛选组织架构</t>
    </r>
  </si>
  <si>
    <r>
      <rPr>
        <sz val="10"/>
        <color rgb="FF000000"/>
        <rFont val="仿宋"/>
        <charset val="134"/>
      </rPr>
      <t>公司级组织架构创建</t>
    </r>
  </si>
  <si>
    <r>
      <rPr>
        <sz val="10"/>
        <color rgb="FF000000"/>
        <rFont val="仿宋"/>
        <charset val="134"/>
      </rPr>
      <t>公司级组织架构编辑</t>
    </r>
  </si>
  <si>
    <r>
      <rPr>
        <sz val="10"/>
        <color rgb="FF000000"/>
        <rFont val="仿宋"/>
        <charset val="134"/>
      </rPr>
      <t>公司级组织架构删除</t>
    </r>
  </si>
  <si>
    <r>
      <rPr>
        <sz val="10"/>
        <color rgb="FF000000"/>
        <rFont val="仿宋"/>
        <charset val="134"/>
      </rPr>
      <t>项目级组织架构创建</t>
    </r>
  </si>
  <si>
    <r>
      <rPr>
        <sz val="10"/>
        <color rgb="FF000000"/>
        <rFont val="仿宋"/>
        <charset val="134"/>
      </rPr>
      <t>项目级组织架构编辑</t>
    </r>
  </si>
  <si>
    <r>
      <rPr>
        <sz val="10"/>
        <color rgb="FF000000"/>
        <rFont val="仿宋"/>
        <charset val="134"/>
      </rPr>
      <t>项目级组织架构删除</t>
    </r>
  </si>
  <si>
    <r>
      <rPr>
        <sz val="10"/>
        <color rgb="FF000000"/>
        <rFont val="仿宋"/>
        <charset val="134"/>
      </rPr>
      <t>创建参与单位管理</t>
    </r>
  </si>
  <si>
    <r>
      <rPr>
        <sz val="10"/>
        <color rgb="FF000000"/>
        <rFont val="仿宋"/>
        <charset val="134"/>
      </rPr>
      <t>部门管理</t>
    </r>
  </si>
  <si>
    <r>
      <rPr>
        <sz val="10"/>
        <color rgb="FF000000"/>
        <rFont val="仿宋"/>
        <charset val="134"/>
      </rPr>
      <t>部门权限管理</t>
    </r>
  </si>
  <si>
    <r>
      <rPr>
        <sz val="10"/>
        <color rgb="FF000000"/>
        <rFont val="仿宋"/>
        <charset val="134"/>
      </rPr>
      <t>部门人员管理</t>
    </r>
  </si>
  <si>
    <r>
      <rPr>
        <sz val="10"/>
        <color rgb="FF000000"/>
        <rFont val="仿宋"/>
        <charset val="134"/>
      </rPr>
      <t>岗位管理</t>
    </r>
  </si>
  <si>
    <r>
      <rPr>
        <sz val="10"/>
        <color rgb="FF000000"/>
        <rFont val="仿宋"/>
        <charset val="134"/>
      </rPr>
      <t>岗位人员管理</t>
    </r>
  </si>
  <si>
    <r>
      <rPr>
        <sz val="10"/>
        <color rgb="FF000000"/>
        <rFont val="仿宋"/>
        <charset val="134"/>
      </rPr>
      <t>岗位权限管理</t>
    </r>
  </si>
  <si>
    <r>
      <rPr>
        <sz val="10"/>
        <color rgb="FF000000"/>
        <rFont val="仿宋"/>
        <charset val="134"/>
      </rPr>
      <t>项目信息展示</t>
    </r>
  </si>
  <si>
    <r>
      <rPr>
        <sz val="10"/>
        <color rgb="FF000000"/>
        <rFont val="仿宋"/>
        <charset val="134"/>
      </rPr>
      <t>项目信息编辑保存</t>
    </r>
  </si>
  <si>
    <r>
      <rPr>
        <sz val="10"/>
        <color rgb="FF000000"/>
        <rFont val="仿宋"/>
        <charset val="134"/>
      </rPr>
      <t>用户管理</t>
    </r>
  </si>
  <si>
    <r>
      <rPr>
        <sz val="10"/>
        <color rgb="FF000000"/>
        <rFont val="仿宋"/>
        <charset val="134"/>
      </rPr>
      <t>用户信息展示</t>
    </r>
  </si>
  <si>
    <r>
      <rPr>
        <sz val="10"/>
        <color rgb="FF000000"/>
        <rFont val="仿宋"/>
        <charset val="134"/>
      </rPr>
      <t>用户查询</t>
    </r>
  </si>
  <si>
    <r>
      <rPr>
        <sz val="10"/>
        <color rgb="FF000000"/>
        <rFont val="仿宋"/>
        <charset val="134"/>
      </rPr>
      <t>用户账号编辑修改</t>
    </r>
  </si>
  <si>
    <r>
      <rPr>
        <sz val="10"/>
        <color rgb="FF000000"/>
        <rFont val="仿宋"/>
        <charset val="134"/>
      </rPr>
      <t>用户密码修改</t>
    </r>
  </si>
  <si>
    <r>
      <rPr>
        <sz val="10"/>
        <color rgb="FF000000"/>
        <rFont val="仿宋"/>
        <charset val="134"/>
      </rPr>
      <t>用户信息导出</t>
    </r>
  </si>
  <si>
    <r>
      <rPr>
        <sz val="10"/>
        <color rgb="FF000000"/>
        <rFont val="仿宋"/>
        <charset val="134"/>
      </rPr>
      <t>用户信息导入</t>
    </r>
  </si>
  <si>
    <r>
      <rPr>
        <sz val="16"/>
        <color theme="1"/>
        <rFont val="宋体"/>
        <charset val="134"/>
      </rPr>
      <t>一张图决策</t>
    </r>
  </si>
  <si>
    <r>
      <rPr>
        <sz val="10"/>
        <color rgb="FF000000"/>
        <rFont val="仿宋"/>
        <charset val="134"/>
      </rPr>
      <t>一张图决策</t>
    </r>
  </si>
  <si>
    <r>
      <rPr>
        <sz val="10"/>
        <color rgb="FF000000"/>
        <rFont val="仿宋"/>
        <charset val="134"/>
      </rPr>
      <t>企业级看板</t>
    </r>
  </si>
  <si>
    <r>
      <rPr>
        <sz val="10"/>
        <color rgb="FF000000"/>
        <rFont val="仿宋"/>
        <charset val="134"/>
      </rPr>
      <t>数据展示</t>
    </r>
  </si>
  <si>
    <r>
      <rPr>
        <sz val="10"/>
        <color rgb="FF000000"/>
        <rFont val="仿宋"/>
        <charset val="134"/>
      </rPr>
      <t>数据汇总</t>
    </r>
  </si>
  <si>
    <r>
      <rPr>
        <sz val="10"/>
        <color rgb="FF000000"/>
        <rFont val="仿宋"/>
        <charset val="134"/>
      </rPr>
      <t>项目类型统计展示</t>
    </r>
  </si>
  <si>
    <r>
      <rPr>
        <sz val="10"/>
        <color rgb="FF000000"/>
        <rFont val="仿宋"/>
        <charset val="134"/>
      </rPr>
      <t>计划投资金额统计</t>
    </r>
  </si>
  <si>
    <r>
      <rPr>
        <sz val="10"/>
        <color rgb="FF000000"/>
        <rFont val="仿宋"/>
        <charset val="134"/>
      </rPr>
      <t>建设状态统计展示</t>
    </r>
  </si>
  <si>
    <r>
      <rPr>
        <sz val="10"/>
        <color rgb="FF000000"/>
        <rFont val="仿宋"/>
        <charset val="134"/>
      </rPr>
      <t>项目巡检情况统计展示</t>
    </r>
  </si>
  <si>
    <r>
      <rPr>
        <sz val="10"/>
        <color rgb="FF000000"/>
        <rFont val="仿宋"/>
        <charset val="134"/>
      </rPr>
      <t>生产进度统计展示</t>
    </r>
  </si>
  <si>
    <r>
      <rPr>
        <sz val="10"/>
        <color rgb="FF000000"/>
        <rFont val="仿宋"/>
        <charset val="134"/>
      </rPr>
      <t>实际投资金额展示</t>
    </r>
  </si>
  <si>
    <r>
      <rPr>
        <sz val="10"/>
        <color rgb="FF000000"/>
        <rFont val="仿宋"/>
        <charset val="134"/>
      </rPr>
      <t>剩余投资金额统计展示</t>
    </r>
  </si>
  <si>
    <r>
      <rPr>
        <sz val="10"/>
        <color rgb="FF000000"/>
        <rFont val="仿宋"/>
        <charset val="134"/>
      </rPr>
      <t>已完成项目统计展示</t>
    </r>
  </si>
  <si>
    <r>
      <rPr>
        <sz val="10"/>
        <color rgb="FF000000"/>
        <rFont val="仿宋"/>
        <charset val="134"/>
      </rPr>
      <t>未完成项目统计展示</t>
    </r>
  </si>
  <si>
    <r>
      <rPr>
        <sz val="10"/>
        <color rgb="FF000000"/>
        <rFont val="仿宋"/>
        <charset val="134"/>
      </rPr>
      <t>计划总投资图表分析展示</t>
    </r>
  </si>
  <si>
    <r>
      <rPr>
        <sz val="10"/>
        <color rgb="FF000000"/>
        <rFont val="仿宋"/>
        <charset val="134"/>
      </rPr>
      <t>实际总投资图表分析展示</t>
    </r>
  </si>
  <si>
    <r>
      <rPr>
        <sz val="10"/>
        <color rgb="FF000000"/>
        <rFont val="仿宋"/>
        <charset val="134"/>
      </rPr>
      <t>项目级看板</t>
    </r>
  </si>
  <si>
    <r>
      <rPr>
        <sz val="10"/>
        <color rgb="FF000000"/>
        <rFont val="仿宋"/>
        <charset val="134"/>
      </rPr>
      <t>实景进度数据处理展示</t>
    </r>
  </si>
  <si>
    <r>
      <rPr>
        <sz val="10"/>
        <color rgb="FF000000"/>
        <rFont val="仿宋"/>
        <charset val="134"/>
      </rPr>
      <t>付款进度数据处理展示</t>
    </r>
  </si>
  <si>
    <r>
      <rPr>
        <sz val="10"/>
        <color rgb="FF000000"/>
        <rFont val="仿宋"/>
        <charset val="134"/>
      </rPr>
      <t>项目进度统计分析</t>
    </r>
  </si>
  <si>
    <r>
      <rPr>
        <sz val="10"/>
        <color rgb="FF000000"/>
        <rFont val="仿宋"/>
        <charset val="134"/>
      </rPr>
      <t>项目工程款累计申请金额统计</t>
    </r>
  </si>
  <si>
    <r>
      <rPr>
        <sz val="10"/>
        <color rgb="FF000000"/>
        <rFont val="仿宋"/>
        <charset val="134"/>
      </rPr>
      <t>项目工程款剩余应付金额统计</t>
    </r>
  </si>
  <si>
    <r>
      <rPr>
        <sz val="10"/>
        <color rgb="FF000000"/>
        <rFont val="仿宋"/>
        <charset val="134"/>
      </rPr>
      <t>累计投资金额统计</t>
    </r>
  </si>
  <si>
    <r>
      <rPr>
        <sz val="10"/>
        <color rgb="FF000000"/>
        <rFont val="仿宋"/>
        <charset val="134"/>
      </rPr>
      <t>实际投资金额图表分析展示</t>
    </r>
  </si>
  <si>
    <r>
      <rPr>
        <sz val="16"/>
        <color theme="1"/>
        <rFont val="宋体"/>
        <charset val="134"/>
      </rPr>
      <t>项目管理</t>
    </r>
  </si>
  <si>
    <r>
      <rPr>
        <sz val="10"/>
        <color rgb="FF000000"/>
        <rFont val="仿宋"/>
        <charset val="134"/>
      </rPr>
      <t>项目管理</t>
    </r>
  </si>
  <si>
    <r>
      <rPr>
        <sz val="10"/>
        <color rgb="FF000000"/>
        <rFont val="仿宋"/>
        <charset val="134"/>
      </rPr>
      <t>项目总览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"/>
        <charset val="134"/>
      </rPr>
      <t>项目地图</t>
    </r>
  </si>
  <si>
    <r>
      <rPr>
        <sz val="10"/>
        <color rgb="FF000000"/>
        <rFont val="仿宋"/>
        <charset val="134"/>
      </rPr>
      <t>项目总览展示</t>
    </r>
  </si>
  <si>
    <r>
      <rPr>
        <sz val="10"/>
        <color rgb="FF000000"/>
        <rFont val="仿宋"/>
        <charset val="134"/>
      </rPr>
      <t>项目信息汇总</t>
    </r>
  </si>
  <si>
    <r>
      <rPr>
        <sz val="10"/>
        <color rgb="FF000000"/>
        <rFont val="仿宋"/>
        <charset val="134"/>
      </rPr>
      <t>数据统计分析展示</t>
    </r>
  </si>
  <si>
    <r>
      <rPr>
        <sz val="10"/>
        <color rgb="FF000000"/>
        <rFont val="仿宋"/>
        <charset val="134"/>
      </rPr>
      <t>项目地图展示</t>
    </r>
  </si>
  <si>
    <r>
      <rPr>
        <sz val="10"/>
        <color rgb="FF000000"/>
        <rFont val="仿宋"/>
        <charset val="134"/>
      </rPr>
      <t>项目建设状态展示</t>
    </r>
  </si>
  <si>
    <r>
      <rPr>
        <sz val="10"/>
        <color rgb="FF000000"/>
        <rFont val="仿宋"/>
        <charset val="134"/>
      </rPr>
      <t>总览图表展示</t>
    </r>
  </si>
  <si>
    <r>
      <rPr>
        <sz val="10"/>
        <color rgb="FF000000"/>
        <rFont val="仿宋"/>
        <charset val="134"/>
      </rPr>
      <t>项目台账</t>
    </r>
  </si>
  <si>
    <r>
      <rPr>
        <sz val="10"/>
        <color rgb="FF000000"/>
        <rFont val="仿宋"/>
        <charset val="134"/>
      </rPr>
      <t>项目台账信息展示</t>
    </r>
  </si>
  <si>
    <r>
      <rPr>
        <sz val="10"/>
        <color rgb="FF000000"/>
        <rFont val="仿宋"/>
        <charset val="134"/>
      </rPr>
      <t>筛选信息</t>
    </r>
  </si>
  <si>
    <r>
      <rPr>
        <sz val="10"/>
        <color rgb="FF000000"/>
        <rFont val="仿宋"/>
        <charset val="134"/>
      </rPr>
      <t>项目分类</t>
    </r>
  </si>
  <si>
    <r>
      <rPr>
        <sz val="10"/>
        <color rgb="FF000000"/>
        <rFont val="仿宋"/>
        <charset val="134"/>
      </rPr>
      <t>项目详情查看</t>
    </r>
  </si>
  <si>
    <r>
      <rPr>
        <sz val="10"/>
        <color rgb="FF000000"/>
        <rFont val="仿宋"/>
        <charset val="134"/>
      </rPr>
      <t>项目信息</t>
    </r>
  </si>
  <si>
    <r>
      <rPr>
        <sz val="10"/>
        <color rgb="FF000000"/>
        <rFont val="仿宋"/>
        <charset val="134"/>
      </rPr>
      <t>项目信息录入</t>
    </r>
  </si>
  <si>
    <r>
      <rPr>
        <sz val="10"/>
        <color rgb="FF000000"/>
        <rFont val="仿宋"/>
        <charset val="134"/>
      </rPr>
      <t>采购管理数据关联</t>
    </r>
  </si>
  <si>
    <t>EIF</t>
  </si>
  <si>
    <r>
      <rPr>
        <sz val="10"/>
        <color rgb="FF000000"/>
        <rFont val="仿宋"/>
        <charset val="134"/>
      </rPr>
      <t>项目信息检索</t>
    </r>
  </si>
  <si>
    <r>
      <rPr>
        <sz val="16"/>
        <color theme="1"/>
        <rFont val="宋体"/>
        <charset val="134"/>
      </rPr>
      <t>项目立项</t>
    </r>
  </si>
  <si>
    <r>
      <rPr>
        <sz val="10"/>
        <color rgb="FF000000"/>
        <rFont val="仿宋"/>
        <charset val="134"/>
      </rPr>
      <t>项目立项</t>
    </r>
  </si>
  <si>
    <r>
      <rPr>
        <sz val="10"/>
        <color rgb="FF000000"/>
        <rFont val="仿宋"/>
        <charset val="134"/>
      </rPr>
      <t>立项管理</t>
    </r>
  </si>
  <si>
    <r>
      <rPr>
        <sz val="10"/>
        <color rgb="FF000000"/>
        <rFont val="仿宋"/>
        <charset val="134"/>
      </rPr>
      <t>项目立项页面信息管理</t>
    </r>
  </si>
  <si>
    <r>
      <rPr>
        <sz val="10"/>
        <color rgb="FF000000"/>
        <rFont val="仿宋"/>
        <charset val="134"/>
      </rPr>
      <t>统计数据展示</t>
    </r>
  </si>
  <si>
    <r>
      <rPr>
        <sz val="10"/>
        <color rgb="FF000000"/>
        <rFont val="仿宋"/>
        <charset val="134"/>
      </rPr>
      <t>审批项目立项</t>
    </r>
  </si>
  <si>
    <r>
      <rPr>
        <sz val="10"/>
        <color rgb="FF000000"/>
        <rFont val="仿宋"/>
        <charset val="134"/>
      </rPr>
      <t>项目立项资料上传</t>
    </r>
  </si>
  <si>
    <r>
      <rPr>
        <sz val="10"/>
        <color rgb="FF000000"/>
        <rFont val="仿宋"/>
        <charset val="134"/>
      </rPr>
      <t>项目立项资料数量统计</t>
    </r>
  </si>
  <si>
    <r>
      <rPr>
        <sz val="10"/>
        <color rgb="FF000000"/>
        <rFont val="仿宋"/>
        <charset val="134"/>
      </rPr>
      <t>项目基本信息同步</t>
    </r>
  </si>
  <si>
    <r>
      <rPr>
        <sz val="10"/>
        <color rgb="FF000000"/>
        <rFont val="仿宋"/>
        <charset val="134"/>
      </rPr>
      <t>资料上传手动变更状态</t>
    </r>
  </si>
  <si>
    <r>
      <rPr>
        <sz val="10"/>
        <color rgb="FF000000"/>
        <rFont val="仿宋"/>
        <charset val="134"/>
      </rPr>
      <t>项目组成员</t>
    </r>
  </si>
  <si>
    <r>
      <rPr>
        <sz val="10"/>
        <color rgb="FF000000"/>
        <rFont val="仿宋"/>
        <charset val="134"/>
      </rPr>
      <t>页面管理</t>
    </r>
  </si>
  <si>
    <r>
      <rPr>
        <sz val="10"/>
        <color rgb="FF000000"/>
        <rFont val="仿宋"/>
        <charset val="134"/>
      </rPr>
      <t>项目组新增</t>
    </r>
  </si>
  <si>
    <r>
      <rPr>
        <sz val="10"/>
        <color rgb="FF000000"/>
        <rFont val="仿宋"/>
        <charset val="134"/>
      </rPr>
      <t>项目组编辑</t>
    </r>
  </si>
  <si>
    <r>
      <rPr>
        <sz val="10"/>
        <color rgb="FF000000"/>
        <rFont val="仿宋"/>
        <charset val="134"/>
      </rPr>
      <t>项目组删除</t>
    </r>
  </si>
  <si>
    <r>
      <rPr>
        <sz val="10"/>
        <color rgb="FF000000"/>
        <rFont val="仿宋"/>
        <charset val="134"/>
      </rPr>
      <t>文件上传</t>
    </r>
  </si>
  <si>
    <r>
      <rPr>
        <sz val="10"/>
        <color rgb="FF000000"/>
        <rFont val="仿宋"/>
        <charset val="134"/>
      </rPr>
      <t>文件预览</t>
    </r>
  </si>
  <si>
    <r>
      <rPr>
        <sz val="10"/>
        <color rgb="FF000000"/>
        <rFont val="仿宋"/>
        <charset val="134"/>
      </rPr>
      <t>文件上传状态展示</t>
    </r>
  </si>
  <si>
    <r>
      <rPr>
        <sz val="10"/>
        <color rgb="FF000000"/>
        <rFont val="仿宋"/>
        <charset val="134"/>
      </rPr>
      <t>文件上传数量统计</t>
    </r>
  </si>
  <si>
    <r>
      <rPr>
        <sz val="16"/>
        <color theme="1"/>
        <rFont val="宋体"/>
        <charset val="134"/>
      </rPr>
      <t>合同管理</t>
    </r>
  </si>
  <si>
    <r>
      <rPr>
        <sz val="10"/>
        <color rgb="FF000000"/>
        <rFont val="仿宋"/>
        <charset val="134"/>
      </rPr>
      <t>合同管理</t>
    </r>
  </si>
  <si>
    <r>
      <rPr>
        <sz val="10"/>
        <color rgb="FF000000"/>
        <rFont val="仿宋"/>
        <charset val="134"/>
      </rPr>
      <t>采购招标</t>
    </r>
  </si>
  <si>
    <r>
      <rPr>
        <sz val="10"/>
        <color rgb="FF000000"/>
        <rFont val="仿宋"/>
        <charset val="134"/>
      </rPr>
      <t>页面跳转至已有功能</t>
    </r>
  </si>
  <si>
    <r>
      <rPr>
        <sz val="10"/>
        <color rgb="FF000000"/>
        <rFont val="仿宋"/>
        <charset val="134"/>
      </rPr>
      <t>适配原有系统要求</t>
    </r>
  </si>
  <si>
    <r>
      <rPr>
        <sz val="10"/>
        <color rgb="FF000000"/>
        <rFont val="仿宋"/>
        <charset val="134"/>
      </rPr>
      <t>工程项目数据汇总</t>
    </r>
  </si>
  <si>
    <r>
      <rPr>
        <sz val="10"/>
        <color rgb="FF000000"/>
        <rFont val="仿宋"/>
        <charset val="134"/>
      </rPr>
      <t>工程项目关联项目</t>
    </r>
  </si>
  <si>
    <r>
      <rPr>
        <sz val="10"/>
        <color rgb="FF000000"/>
        <rFont val="仿宋"/>
        <charset val="134"/>
      </rPr>
      <t>汇总台账检索</t>
    </r>
  </si>
  <si>
    <r>
      <rPr>
        <sz val="10"/>
        <color rgb="FF000000"/>
        <rFont val="仿宋"/>
        <charset val="134"/>
      </rPr>
      <t>采购招标状态变更</t>
    </r>
  </si>
  <si>
    <r>
      <rPr>
        <sz val="10"/>
        <color rgb="FF000000"/>
        <rFont val="仿宋"/>
        <charset val="134"/>
      </rPr>
      <t>合同台账</t>
    </r>
  </si>
  <si>
    <r>
      <rPr>
        <sz val="10"/>
        <color rgb="FF000000"/>
        <rFont val="仿宋"/>
        <charset val="134"/>
      </rPr>
      <t>数据对接</t>
    </r>
  </si>
  <si>
    <r>
      <rPr>
        <sz val="10"/>
        <color rgb="FF000000"/>
        <rFont val="仿宋"/>
        <charset val="134"/>
      </rPr>
      <t>合同进度填报</t>
    </r>
  </si>
  <si>
    <r>
      <rPr>
        <sz val="10"/>
        <color rgb="FF000000"/>
        <rFont val="仿宋"/>
        <charset val="134"/>
      </rPr>
      <t>进度条展示</t>
    </r>
  </si>
  <si>
    <r>
      <rPr>
        <sz val="10"/>
        <color rgb="FF000000"/>
        <rFont val="仿宋"/>
        <charset val="134"/>
      </rPr>
      <t>关联支付台账</t>
    </r>
  </si>
  <si>
    <r>
      <rPr>
        <sz val="10"/>
        <color rgb="FF000000"/>
        <rFont val="仿宋"/>
        <charset val="134"/>
      </rPr>
      <t>数据统计分析</t>
    </r>
  </si>
  <si>
    <r>
      <rPr>
        <sz val="10"/>
        <color rgb="FF000000"/>
        <rFont val="仿宋"/>
        <charset val="134"/>
      </rPr>
      <t>合同台账页面展示</t>
    </r>
  </si>
  <si>
    <r>
      <rPr>
        <sz val="10"/>
        <color rgb="FF000000"/>
        <rFont val="仿宋"/>
        <charset val="134"/>
      </rPr>
      <t>合同台账信息检索</t>
    </r>
  </si>
  <si>
    <r>
      <rPr>
        <sz val="10"/>
        <color rgb="FF000000"/>
        <rFont val="仿宋"/>
        <charset val="134"/>
      </rPr>
      <t>合同分类管理</t>
    </r>
  </si>
  <si>
    <r>
      <rPr>
        <sz val="10"/>
        <color rgb="FF000000"/>
        <rFont val="仿宋"/>
        <charset val="134"/>
      </rPr>
      <t>合同审批</t>
    </r>
  </si>
  <si>
    <r>
      <rPr>
        <sz val="10"/>
        <color rgb="FF000000"/>
        <rFont val="仿宋"/>
        <charset val="134"/>
      </rPr>
      <t>支付申请</t>
    </r>
  </si>
  <si>
    <r>
      <rPr>
        <sz val="10"/>
        <color rgb="FF000000"/>
        <rFont val="仿宋"/>
        <charset val="134"/>
      </rPr>
      <t>对接财务系统付款审批</t>
    </r>
  </si>
  <si>
    <r>
      <rPr>
        <sz val="10"/>
        <color rgb="FF000000"/>
        <rFont val="仿宋"/>
        <charset val="134"/>
      </rPr>
      <t>支付申请页面管理</t>
    </r>
  </si>
  <si>
    <r>
      <rPr>
        <sz val="10"/>
        <color rgb="FF000000"/>
        <rFont val="仿宋"/>
        <charset val="134"/>
      </rPr>
      <t>支付申请检索</t>
    </r>
  </si>
  <si>
    <r>
      <rPr>
        <sz val="10"/>
        <color rgb="FF000000"/>
        <rFont val="仿宋"/>
        <charset val="134"/>
      </rPr>
      <t>审批结果反写会财务系统</t>
    </r>
  </si>
  <si>
    <r>
      <rPr>
        <sz val="10"/>
        <color rgb="FF000000"/>
        <rFont val="仿宋"/>
        <charset val="134"/>
      </rPr>
      <t>资料挂接付款申请</t>
    </r>
  </si>
  <si>
    <r>
      <rPr>
        <sz val="10"/>
        <color rgb="FF000000"/>
        <rFont val="仿宋"/>
        <charset val="134"/>
      </rPr>
      <t>流程连贯性管理</t>
    </r>
  </si>
  <si>
    <r>
      <rPr>
        <sz val="10"/>
        <color rgb="FF000000"/>
        <rFont val="仿宋"/>
        <charset val="134"/>
      </rPr>
      <t>风险规则自定义</t>
    </r>
  </si>
  <si>
    <r>
      <rPr>
        <sz val="10"/>
        <color rgb="FF000000"/>
        <rFont val="仿宋"/>
        <charset val="134"/>
      </rPr>
      <t>付款金额比例计算</t>
    </r>
  </si>
  <si>
    <r>
      <rPr>
        <sz val="10"/>
        <color rgb="FF000000"/>
        <rFont val="仿宋"/>
        <charset val="134"/>
      </rPr>
      <t>管理人员支付进度提醒设置</t>
    </r>
  </si>
  <si>
    <r>
      <rPr>
        <sz val="10"/>
        <color rgb="FF000000"/>
        <rFont val="仿宋"/>
        <charset val="134"/>
      </rPr>
      <t>实时预警与提醒</t>
    </r>
  </si>
  <si>
    <r>
      <rPr>
        <sz val="10"/>
        <color rgb="FF000000"/>
        <rFont val="仿宋"/>
        <charset val="134"/>
      </rPr>
      <t>支付台账</t>
    </r>
  </si>
  <si>
    <r>
      <rPr>
        <sz val="10"/>
        <color rgb="FF000000"/>
        <rFont val="仿宋"/>
        <charset val="134"/>
      </rPr>
      <t>支付台账页面展示</t>
    </r>
  </si>
  <si>
    <r>
      <rPr>
        <sz val="10"/>
        <color rgb="FF000000"/>
        <rFont val="仿宋"/>
        <charset val="134"/>
      </rPr>
      <t>支付台账检索</t>
    </r>
  </si>
  <si>
    <r>
      <rPr>
        <sz val="10"/>
        <color rgb="FF000000"/>
        <rFont val="仿宋"/>
        <charset val="134"/>
      </rPr>
      <t>支付台账详情</t>
    </r>
  </si>
  <si>
    <r>
      <rPr>
        <sz val="10"/>
        <color rgb="FF000000"/>
        <rFont val="仿宋"/>
        <charset val="134"/>
      </rPr>
      <t>财务数据对接</t>
    </r>
  </si>
  <si>
    <r>
      <rPr>
        <sz val="10"/>
        <color rgb="FF000000"/>
        <rFont val="仿宋"/>
        <charset val="134"/>
      </rPr>
      <t>支付数据自动汇总</t>
    </r>
  </si>
  <si>
    <r>
      <rPr>
        <sz val="10"/>
        <color rgb="FF000000"/>
        <rFont val="仿宋"/>
        <charset val="134"/>
      </rPr>
      <t>比例计算</t>
    </r>
  </si>
  <si>
    <r>
      <rPr>
        <sz val="10"/>
        <color rgb="FF000000"/>
        <rFont val="仿宋"/>
        <charset val="134"/>
      </rPr>
      <t>汇总报表</t>
    </r>
  </si>
  <si>
    <r>
      <rPr>
        <sz val="16"/>
        <color theme="1"/>
        <rFont val="宋体"/>
        <charset val="134"/>
      </rPr>
      <t>投资管理</t>
    </r>
  </si>
  <si>
    <r>
      <rPr>
        <sz val="10"/>
        <color rgb="FF000000"/>
        <rFont val="仿宋"/>
        <charset val="134"/>
      </rPr>
      <t>投资管理</t>
    </r>
  </si>
  <si>
    <r>
      <rPr>
        <sz val="10"/>
        <color rgb="FF000000"/>
        <rFont val="仿宋"/>
        <charset val="134"/>
      </rPr>
      <t>投资计划</t>
    </r>
  </si>
  <si>
    <r>
      <rPr>
        <sz val="10"/>
        <color rgb="FF000000"/>
        <rFont val="仿宋"/>
        <charset val="134"/>
      </rPr>
      <t>投资计划页面展示</t>
    </r>
  </si>
  <si>
    <r>
      <rPr>
        <sz val="10"/>
        <color rgb="FF000000"/>
        <rFont val="仿宋"/>
        <charset val="134"/>
      </rPr>
      <t>新建投资计划</t>
    </r>
  </si>
  <si>
    <r>
      <rPr>
        <sz val="10"/>
        <color rgb="FF000000"/>
        <rFont val="仿宋"/>
        <charset val="134"/>
      </rPr>
      <t>筛选查询</t>
    </r>
  </si>
  <si>
    <r>
      <rPr>
        <sz val="10"/>
        <color rgb="FF000000"/>
        <rFont val="仿宋"/>
        <charset val="134"/>
      </rPr>
      <t>编辑投资计划</t>
    </r>
  </si>
  <si>
    <r>
      <rPr>
        <sz val="10"/>
        <color rgb="FF000000"/>
        <rFont val="仿宋"/>
        <charset val="134"/>
      </rPr>
      <t>删除投资计划</t>
    </r>
  </si>
  <si>
    <r>
      <rPr>
        <sz val="10"/>
        <color rgb="FF000000"/>
        <rFont val="仿宋"/>
        <charset val="134"/>
      </rPr>
      <t>投资计划详情</t>
    </r>
  </si>
  <si>
    <r>
      <rPr>
        <sz val="10"/>
        <color rgb="FF000000"/>
        <rFont val="仿宋"/>
        <charset val="134"/>
      </rPr>
      <t>关联项目并分类</t>
    </r>
  </si>
  <si>
    <r>
      <rPr>
        <sz val="10"/>
        <color rgb="FF000000"/>
        <rFont val="仿宋"/>
        <charset val="134"/>
      </rPr>
      <t>统计总投资金额</t>
    </r>
  </si>
  <si>
    <r>
      <rPr>
        <sz val="10"/>
        <color rgb="FF000000"/>
        <rFont val="仿宋"/>
        <charset val="134"/>
      </rPr>
      <t>统计累计投资金额</t>
    </r>
  </si>
  <si>
    <r>
      <rPr>
        <sz val="10"/>
        <color rgb="FF000000"/>
        <rFont val="仿宋"/>
        <charset val="134"/>
      </rPr>
      <t>统计年度计划投资金额</t>
    </r>
  </si>
  <si>
    <r>
      <rPr>
        <sz val="10"/>
        <color rgb="FF000000"/>
        <rFont val="仿宋"/>
        <charset val="134"/>
      </rPr>
      <t>实际投资</t>
    </r>
  </si>
  <si>
    <r>
      <rPr>
        <sz val="10"/>
        <color rgb="FF000000"/>
        <rFont val="仿宋"/>
        <charset val="134"/>
      </rPr>
      <t>实际投资页面展示</t>
    </r>
  </si>
  <si>
    <r>
      <rPr>
        <sz val="10"/>
        <color rgb="FF000000"/>
        <rFont val="仿宋"/>
        <charset val="134"/>
      </rPr>
      <t>统计已完成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"/>
        <charset val="134"/>
      </rPr>
      <t>未完成填报项目数量</t>
    </r>
  </si>
  <si>
    <r>
      <rPr>
        <sz val="10"/>
        <color rgb="FF000000"/>
        <rFont val="仿宋"/>
        <charset val="134"/>
      </rPr>
      <t>统计项目投资情况</t>
    </r>
  </si>
  <si>
    <r>
      <rPr>
        <sz val="10"/>
        <color rgb="FF000000"/>
        <rFont val="仿宋"/>
        <charset val="134"/>
      </rPr>
      <t>计划与实际数据对比</t>
    </r>
  </si>
  <si>
    <r>
      <rPr>
        <sz val="10"/>
        <color rgb="FF000000"/>
        <rFont val="仿宋"/>
        <charset val="134"/>
      </rPr>
      <t>投资分析</t>
    </r>
  </si>
  <si>
    <r>
      <rPr>
        <sz val="10"/>
        <color rgb="FF000000"/>
        <rFont val="仿宋"/>
        <charset val="134"/>
      </rPr>
      <t>投资分析页面展示</t>
    </r>
  </si>
  <si>
    <r>
      <rPr>
        <sz val="10"/>
        <color rgb="FF000000"/>
        <rFont val="仿宋"/>
        <charset val="134"/>
      </rPr>
      <t>实际投资与计划投资金额对比分析</t>
    </r>
  </si>
  <si>
    <r>
      <rPr>
        <sz val="10"/>
        <color rgb="FF000000"/>
        <rFont val="仿宋"/>
        <charset val="134"/>
      </rPr>
      <t>每月的投资偏差数据处理</t>
    </r>
  </si>
  <si>
    <r>
      <rPr>
        <sz val="10"/>
        <color rgb="FF000000"/>
        <rFont val="仿宋"/>
        <charset val="134"/>
      </rPr>
      <t>动态展示数据</t>
    </r>
  </si>
  <si>
    <r>
      <rPr>
        <sz val="10"/>
        <color rgb="FF000000"/>
        <rFont val="仿宋"/>
        <charset val="134"/>
      </rPr>
      <t>分类显示已完成和待完成工程</t>
    </r>
  </si>
  <si>
    <r>
      <rPr>
        <sz val="16"/>
        <color theme="1"/>
        <rFont val="宋体"/>
        <charset val="134"/>
      </rPr>
      <t>造价</t>
    </r>
  </si>
  <si>
    <r>
      <rPr>
        <sz val="10"/>
        <color rgb="FF000000"/>
        <rFont val="仿宋"/>
        <charset val="134"/>
      </rPr>
      <t>工程造价</t>
    </r>
  </si>
  <si>
    <r>
      <rPr>
        <sz val="10"/>
        <color rgb="FF000000"/>
        <rFont val="仿宋"/>
        <charset val="134"/>
      </rPr>
      <t>设计概算</t>
    </r>
  </si>
  <si>
    <r>
      <rPr>
        <sz val="10"/>
        <color rgb="FF000000"/>
        <rFont val="仿宋"/>
        <charset val="134"/>
      </rPr>
      <t>设计概算管理</t>
    </r>
  </si>
  <si>
    <r>
      <rPr>
        <sz val="10"/>
        <color rgb="FF000000"/>
        <rFont val="仿宋"/>
        <charset val="134"/>
      </rPr>
      <t>数据筛选</t>
    </r>
  </si>
  <si>
    <r>
      <rPr>
        <sz val="10"/>
        <color rgb="FF000000"/>
        <rFont val="仿宋"/>
        <charset val="134"/>
      </rPr>
      <t>查看详情</t>
    </r>
  </si>
  <si>
    <r>
      <rPr>
        <sz val="10"/>
        <color rgb="FF000000"/>
        <rFont val="仿宋"/>
        <charset val="134"/>
      </rPr>
      <t>状态设定</t>
    </r>
  </si>
  <si>
    <r>
      <rPr>
        <sz val="10"/>
        <color rgb="FF000000"/>
        <rFont val="仿宋"/>
        <charset val="134"/>
      </rPr>
      <t>施工图预算</t>
    </r>
  </si>
  <si>
    <r>
      <rPr>
        <sz val="10"/>
        <color rgb="FF000000"/>
        <rFont val="仿宋"/>
        <charset val="134"/>
      </rPr>
      <t>施工图预算页面管理</t>
    </r>
  </si>
  <si>
    <r>
      <rPr>
        <sz val="10"/>
        <color rgb="FF000000"/>
        <rFont val="仿宋"/>
        <charset val="134"/>
      </rPr>
      <t>施工图预算数据筛选</t>
    </r>
  </si>
  <si>
    <r>
      <rPr>
        <sz val="10"/>
        <color rgb="FF000000"/>
        <rFont val="仿宋"/>
        <charset val="134"/>
      </rPr>
      <t>预算审批</t>
    </r>
  </si>
  <si>
    <r>
      <rPr>
        <sz val="10"/>
        <color rgb="FF000000"/>
        <rFont val="仿宋"/>
        <charset val="134"/>
      </rPr>
      <t>预算审批页面管理</t>
    </r>
  </si>
  <si>
    <r>
      <rPr>
        <sz val="10"/>
        <color rgb="FF000000"/>
        <rFont val="仿宋"/>
        <charset val="134"/>
      </rPr>
      <t>预算审批数据筛选</t>
    </r>
  </si>
  <si>
    <r>
      <rPr>
        <sz val="10"/>
        <color rgb="FF000000"/>
        <rFont val="仿宋"/>
        <charset val="134"/>
      </rPr>
      <t>审批发起的预算审批</t>
    </r>
  </si>
  <si>
    <r>
      <rPr>
        <sz val="10"/>
        <color rgb="FF000000"/>
        <rFont val="仿宋"/>
        <charset val="134"/>
      </rPr>
      <t>审批提醒对应人员</t>
    </r>
  </si>
  <si>
    <r>
      <rPr>
        <sz val="10"/>
        <color rgb="FF000000"/>
        <rFont val="仿宋"/>
        <charset val="134"/>
      </rPr>
      <t>竣工结算</t>
    </r>
  </si>
  <si>
    <r>
      <rPr>
        <sz val="10"/>
        <color rgb="FF000000"/>
        <rFont val="仿宋"/>
        <charset val="134"/>
      </rPr>
      <t>竣工结算页面管理</t>
    </r>
  </si>
  <si>
    <r>
      <rPr>
        <sz val="10"/>
        <color rgb="FF000000"/>
        <rFont val="仿宋"/>
        <charset val="134"/>
      </rPr>
      <t>竣工结算数据筛选</t>
    </r>
  </si>
  <si>
    <r>
      <rPr>
        <sz val="16"/>
        <color theme="1"/>
        <rFont val="宋体"/>
        <charset val="134"/>
      </rPr>
      <t>设计管理</t>
    </r>
  </si>
  <si>
    <r>
      <rPr>
        <sz val="10"/>
        <color rgb="FF000000"/>
        <rFont val="仿宋"/>
        <charset val="134"/>
      </rPr>
      <t>设计管理</t>
    </r>
  </si>
  <si>
    <r>
      <rPr>
        <sz val="10"/>
        <color rgb="FF000000"/>
        <rFont val="仿宋"/>
        <charset val="134"/>
      </rPr>
      <t>规划许可</t>
    </r>
  </si>
  <si>
    <r>
      <rPr>
        <sz val="10"/>
        <color rgb="FF000000"/>
        <rFont val="仿宋"/>
        <charset val="134"/>
      </rPr>
      <t>页面展示</t>
    </r>
  </si>
  <si>
    <r>
      <rPr>
        <sz val="10"/>
        <color rgb="FF000000"/>
        <rFont val="仿宋"/>
        <charset val="134"/>
      </rPr>
      <t>拓扑任务图创建管理</t>
    </r>
  </si>
  <si>
    <r>
      <rPr>
        <sz val="10"/>
        <color rgb="FF000000"/>
        <rFont val="仿宋"/>
        <charset val="134"/>
      </rPr>
      <t>关键任务标注</t>
    </r>
  </si>
  <si>
    <r>
      <rPr>
        <sz val="10"/>
        <color rgb="FF000000"/>
        <rFont val="仿宋"/>
        <charset val="134"/>
      </rPr>
      <t>图块拖来拽展示进度</t>
    </r>
  </si>
  <si>
    <r>
      <rPr>
        <sz val="10"/>
        <color rgb="FF000000"/>
        <rFont val="仿宋"/>
        <charset val="134"/>
      </rPr>
      <t>未完成预警</t>
    </r>
  </si>
  <si>
    <r>
      <rPr>
        <sz val="10"/>
        <color rgb="FF000000"/>
        <rFont val="仿宋"/>
        <charset val="134"/>
      </rPr>
      <t>任务状态实时更新</t>
    </r>
  </si>
  <si>
    <r>
      <rPr>
        <sz val="10"/>
        <color rgb="FF000000"/>
        <rFont val="仿宋"/>
        <charset val="134"/>
      </rPr>
      <t>前期设计</t>
    </r>
  </si>
  <si>
    <r>
      <rPr>
        <sz val="10"/>
        <color rgb="FF000000"/>
        <rFont val="仿宋"/>
        <charset val="134"/>
      </rPr>
      <t>拓扑任务图创建</t>
    </r>
  </si>
  <si>
    <r>
      <rPr>
        <sz val="10"/>
        <color rgb="FF000000"/>
        <rFont val="仿宋"/>
        <charset val="134"/>
      </rPr>
      <t>设计图纸版本管理</t>
    </r>
  </si>
  <si>
    <r>
      <rPr>
        <sz val="10"/>
        <color rgb="FF000000"/>
        <rFont val="仿宋"/>
        <charset val="134"/>
      </rPr>
      <t>关联项目</t>
    </r>
  </si>
  <si>
    <r>
      <rPr>
        <sz val="10"/>
        <color rgb="FF000000"/>
        <rFont val="仿宋"/>
        <charset val="134"/>
      </rPr>
      <t>图纸新增版本</t>
    </r>
  </si>
  <si>
    <r>
      <rPr>
        <sz val="10"/>
        <color rgb="FF000000"/>
        <rFont val="仿宋"/>
        <charset val="134"/>
      </rPr>
      <t>图纸所有版本查看</t>
    </r>
  </si>
  <si>
    <r>
      <rPr>
        <sz val="10"/>
        <color rgb="FF000000"/>
        <rFont val="仿宋"/>
        <charset val="134"/>
      </rPr>
      <t>每个版本图纸查看</t>
    </r>
  </si>
  <si>
    <r>
      <rPr>
        <sz val="10"/>
        <color rgb="FF000000"/>
        <rFont val="仿宋"/>
        <charset val="134"/>
      </rPr>
      <t>图纸文件下载</t>
    </r>
  </si>
  <si>
    <r>
      <rPr>
        <sz val="10"/>
        <color rgb="FF000000"/>
        <rFont val="仿宋"/>
        <charset val="134"/>
      </rPr>
      <t>设计变更合理性审查</t>
    </r>
  </si>
  <si>
    <r>
      <rPr>
        <sz val="10"/>
        <color rgb="FF000000"/>
        <rFont val="仿宋"/>
        <charset val="134"/>
      </rPr>
      <t>生成变更合理性审查表</t>
    </r>
  </si>
  <si>
    <r>
      <rPr>
        <sz val="10"/>
        <color rgb="FF000000"/>
        <rFont val="仿宋"/>
        <charset val="134"/>
      </rPr>
      <t>下载变更合理性审查表</t>
    </r>
  </si>
  <si>
    <r>
      <rPr>
        <sz val="10"/>
        <color rgb="FF000000"/>
        <rFont val="仿宋"/>
        <charset val="134"/>
      </rPr>
      <t>审批流程设置</t>
    </r>
  </si>
  <si>
    <r>
      <rPr>
        <sz val="10"/>
        <color rgb="FF000000"/>
        <rFont val="仿宋"/>
        <charset val="134"/>
      </rPr>
      <t>审批状态跟踪</t>
    </r>
  </si>
  <si>
    <r>
      <rPr>
        <sz val="10"/>
        <color rgb="FF000000"/>
        <rFont val="仿宋"/>
        <charset val="134"/>
      </rPr>
      <t>设计变更造价核算</t>
    </r>
  </si>
  <si>
    <r>
      <rPr>
        <sz val="10"/>
        <color rgb="FF000000"/>
        <rFont val="仿宋"/>
        <charset val="134"/>
      </rPr>
      <t>审批结果通知</t>
    </r>
  </si>
  <si>
    <t>项目过程管理</t>
  </si>
  <si>
    <t>序号</t>
  </si>
  <si>
    <r>
      <rPr>
        <sz val="10"/>
        <color rgb="FF000000"/>
        <rFont val="仿宋"/>
        <charset val="134"/>
      </rPr>
      <t>项目过程管理</t>
    </r>
  </si>
  <si>
    <r>
      <rPr>
        <sz val="10"/>
        <color rgb="FF000000"/>
        <rFont val="仿宋"/>
        <charset val="134"/>
      </rPr>
      <t>施工许可证</t>
    </r>
  </si>
  <si>
    <r>
      <rPr>
        <sz val="10"/>
        <color rgb="FF000000"/>
        <rFont val="仿宋"/>
        <charset val="134"/>
      </rPr>
      <t>关联项目信息</t>
    </r>
  </si>
  <si>
    <r>
      <rPr>
        <sz val="10"/>
        <color rgb="FF000000"/>
        <rFont val="仿宋"/>
        <charset val="134"/>
      </rPr>
      <t>交底管理</t>
    </r>
  </si>
  <si>
    <r>
      <rPr>
        <sz val="10"/>
        <color rgb="FF000000"/>
        <rFont val="仿宋"/>
        <charset val="134"/>
      </rPr>
      <t>二维码生成</t>
    </r>
  </si>
  <si>
    <r>
      <rPr>
        <sz val="10"/>
        <color rgb="FF000000"/>
        <rFont val="仿宋"/>
        <charset val="134"/>
      </rPr>
      <t>二维码与交底内容关联</t>
    </r>
  </si>
  <si>
    <r>
      <rPr>
        <sz val="10"/>
        <color rgb="FF000000"/>
        <rFont val="仿宋"/>
        <charset val="134"/>
      </rPr>
      <t>二维码展示交底内容</t>
    </r>
  </si>
  <si>
    <r>
      <rPr>
        <sz val="10"/>
        <color rgb="FF000000"/>
        <rFont val="仿宋"/>
        <charset val="134"/>
      </rPr>
      <t>统计已交底的方案数量</t>
    </r>
  </si>
  <si>
    <r>
      <rPr>
        <sz val="10"/>
        <color rgb="FF000000"/>
        <rFont val="仿宋"/>
        <charset val="134"/>
      </rPr>
      <t>文件删除</t>
    </r>
  </si>
  <si>
    <r>
      <rPr>
        <sz val="10"/>
        <color rgb="FF000000"/>
        <rFont val="仿宋"/>
        <charset val="134"/>
      </rPr>
      <t>施工方案与施组设计</t>
    </r>
  </si>
  <si>
    <r>
      <rPr>
        <sz val="10"/>
        <color rgb="FF000000"/>
        <rFont val="仿宋"/>
        <charset val="134"/>
      </rPr>
      <t>文件归档</t>
    </r>
  </si>
  <si>
    <r>
      <rPr>
        <sz val="10"/>
        <color rgb="FF000000"/>
        <rFont val="仿宋"/>
        <charset val="134"/>
      </rPr>
      <t>施工过程资料</t>
    </r>
  </si>
  <si>
    <r>
      <rPr>
        <sz val="10"/>
        <color rgb="FF000000"/>
        <rFont val="仿宋"/>
        <charset val="134"/>
      </rPr>
      <t>文件上传状态变更</t>
    </r>
  </si>
  <si>
    <r>
      <rPr>
        <sz val="10"/>
        <color rgb="FF000000"/>
        <rFont val="仿宋"/>
        <charset val="134"/>
      </rPr>
      <t>权限隔离设置</t>
    </r>
  </si>
  <si>
    <r>
      <rPr>
        <sz val="10"/>
        <color rgb="FF000000"/>
        <rFont val="仿宋"/>
        <charset val="134"/>
      </rPr>
      <t>进度周报</t>
    </r>
  </si>
  <si>
    <r>
      <rPr>
        <sz val="10"/>
        <color rgb="FF000000"/>
        <rFont val="仿宋"/>
        <charset val="134"/>
      </rPr>
      <t>数据归档</t>
    </r>
  </si>
  <si>
    <r>
      <rPr>
        <sz val="10"/>
        <color rgb="FF000000"/>
        <rFont val="仿宋"/>
        <charset val="134"/>
      </rPr>
      <t>导出</t>
    </r>
  </si>
  <si>
    <r>
      <rPr>
        <sz val="10"/>
        <color rgb="FF000000"/>
        <rFont val="仿宋"/>
        <charset val="134"/>
      </rPr>
      <t>实景进度管理</t>
    </r>
  </si>
  <si>
    <r>
      <rPr>
        <sz val="10"/>
        <color rgb="FF000000"/>
        <rFont val="仿宋"/>
        <charset val="134"/>
      </rPr>
      <t>全景页面管理</t>
    </r>
  </si>
  <si>
    <r>
      <rPr>
        <sz val="10"/>
        <color rgb="FF000000"/>
        <rFont val="仿宋"/>
        <charset val="134"/>
      </rPr>
      <t>二维码扫码分享</t>
    </r>
  </si>
  <si>
    <r>
      <rPr>
        <sz val="10"/>
        <color rgb="FF000000"/>
        <rFont val="仿宋"/>
        <charset val="134"/>
      </rPr>
      <t>全景对比</t>
    </r>
  </si>
  <si>
    <r>
      <rPr>
        <sz val="10"/>
        <color rgb="FF000000"/>
        <rFont val="仿宋"/>
        <charset val="134"/>
      </rPr>
      <t>全景搜索</t>
    </r>
  </si>
  <si>
    <r>
      <rPr>
        <sz val="10"/>
        <color rgb="FF000000"/>
        <rFont val="仿宋"/>
        <charset val="134"/>
      </rPr>
      <t>工作提醒</t>
    </r>
  </si>
  <si>
    <r>
      <rPr>
        <sz val="10"/>
        <color rgb="FF000000"/>
        <rFont val="仿宋"/>
        <charset val="134"/>
      </rPr>
      <t>到期时间提醒</t>
    </r>
  </si>
  <si>
    <r>
      <rPr>
        <sz val="10"/>
        <color rgb="FF000000"/>
        <rFont val="仿宋"/>
        <charset val="134"/>
      </rPr>
      <t>被提醒人反馈情况</t>
    </r>
  </si>
  <si>
    <r>
      <rPr>
        <sz val="10"/>
        <color rgb="FF000000"/>
        <rFont val="仿宋"/>
        <charset val="134"/>
      </rPr>
      <t>安全巡检</t>
    </r>
  </si>
  <si>
    <r>
      <rPr>
        <sz val="10"/>
        <color rgb="FF000000"/>
        <rFont val="仿宋"/>
        <charset val="134"/>
      </rPr>
      <t>流程配置</t>
    </r>
  </si>
  <si>
    <r>
      <rPr>
        <sz val="10"/>
        <color rgb="FF000000"/>
        <rFont val="仿宋"/>
        <charset val="134"/>
      </rPr>
      <t>巡检类型分类</t>
    </r>
  </si>
  <si>
    <r>
      <rPr>
        <sz val="10"/>
        <color rgb="FF000000"/>
        <rFont val="仿宋"/>
        <charset val="134"/>
      </rPr>
      <t>流程状态跟踪</t>
    </r>
  </si>
  <si>
    <r>
      <rPr>
        <sz val="10"/>
        <color rgb="FF000000"/>
        <rFont val="仿宋"/>
        <charset val="134"/>
      </rPr>
      <t>下发责任人整改</t>
    </r>
  </si>
  <si>
    <r>
      <rPr>
        <sz val="10"/>
        <color rgb="FF000000"/>
        <rFont val="仿宋"/>
        <charset val="134"/>
      </rPr>
      <t>责任人整改反馈</t>
    </r>
  </si>
  <si>
    <r>
      <rPr>
        <sz val="10"/>
        <color rgb="FF000000"/>
        <rFont val="仿宋"/>
        <charset val="134"/>
      </rPr>
      <t>移动端功能</t>
    </r>
  </si>
  <si>
    <r>
      <rPr>
        <sz val="10"/>
        <color rgb="FF000000"/>
        <rFont val="仿宋"/>
        <charset val="134"/>
      </rPr>
      <t>工程计量</t>
    </r>
  </si>
  <si>
    <r>
      <rPr>
        <sz val="10"/>
        <color rgb="FF000000"/>
        <rFont val="仿宋"/>
        <charset val="134"/>
      </rPr>
      <t>计量数据与合同工程清单挂接</t>
    </r>
  </si>
  <si>
    <r>
      <rPr>
        <sz val="10"/>
        <color rgb="FF000000"/>
        <rFont val="仿宋"/>
        <charset val="134"/>
      </rPr>
      <t>数据对比</t>
    </r>
  </si>
  <si>
    <r>
      <rPr>
        <sz val="10"/>
        <color rgb="FF000000"/>
        <rFont val="仿宋"/>
        <charset val="134"/>
      </rPr>
      <t>工程款申请</t>
    </r>
  </si>
  <si>
    <r>
      <rPr>
        <sz val="10"/>
        <color rgb="FF000000"/>
        <rFont val="仿宋"/>
        <charset val="134"/>
      </rPr>
      <t>申请比例计算</t>
    </r>
  </si>
  <si>
    <r>
      <rPr>
        <sz val="10"/>
        <color rgb="FF000000"/>
        <rFont val="仿宋"/>
        <charset val="134"/>
      </rPr>
      <t>累计申请金额计算</t>
    </r>
  </si>
  <si>
    <r>
      <rPr>
        <sz val="10"/>
        <color rgb="FF000000"/>
        <rFont val="仿宋"/>
        <charset val="134"/>
      </rPr>
      <t>剩余应付金额计算</t>
    </r>
  </si>
  <si>
    <r>
      <rPr>
        <sz val="10"/>
        <color rgb="FF000000"/>
        <rFont val="仿宋"/>
        <charset val="134"/>
      </rPr>
      <t>关联工程计量</t>
    </r>
  </si>
  <si>
    <r>
      <rPr>
        <sz val="10"/>
        <color rgb="FF000000"/>
        <rFont val="仿宋"/>
        <charset val="134"/>
      </rPr>
      <t>保证金申请</t>
    </r>
  </si>
  <si>
    <r>
      <rPr>
        <sz val="10"/>
        <color rgb="FF000000"/>
        <rFont val="仿宋"/>
        <charset val="134"/>
      </rPr>
      <t>信息录入</t>
    </r>
  </si>
  <si>
    <r>
      <rPr>
        <sz val="10"/>
        <color rgb="FF000000"/>
        <rFont val="仿宋"/>
        <charset val="134"/>
      </rPr>
      <t>关联对应项目合同</t>
    </r>
  </si>
  <si>
    <r>
      <rPr>
        <sz val="10"/>
        <color rgb="FF000000"/>
        <rFont val="仿宋"/>
        <charset val="134"/>
      </rPr>
      <t>计算申请比例</t>
    </r>
  </si>
  <si>
    <r>
      <rPr>
        <sz val="10"/>
        <color rgb="FF000000"/>
        <rFont val="仿宋"/>
        <charset val="134"/>
      </rPr>
      <t>人员提醒</t>
    </r>
  </si>
  <si>
    <r>
      <rPr>
        <sz val="10"/>
        <color rgb="FF000000"/>
        <rFont val="仿宋"/>
        <charset val="134"/>
      </rPr>
      <t>违约金申请</t>
    </r>
  </si>
  <si>
    <r>
      <rPr>
        <sz val="10"/>
        <color rgb="FF000000"/>
        <rFont val="仿宋"/>
        <charset val="134"/>
      </rPr>
      <t>业务权限设置</t>
    </r>
  </si>
  <si>
    <r>
      <rPr>
        <sz val="10"/>
        <color rgb="FF000000"/>
        <rFont val="仿宋"/>
        <charset val="134"/>
      </rPr>
      <t>农民工工资管理</t>
    </r>
  </si>
  <si>
    <r>
      <rPr>
        <sz val="10"/>
        <color rgb="FF000000"/>
        <rFont val="仿宋"/>
        <charset val="134"/>
      </rPr>
      <t>导入人员信息</t>
    </r>
  </si>
  <si>
    <r>
      <rPr>
        <sz val="10"/>
        <color rgb="FF000000"/>
        <rFont val="仿宋"/>
        <charset val="134"/>
      </rPr>
      <t>导出人员信息</t>
    </r>
  </si>
  <si>
    <r>
      <rPr>
        <sz val="10"/>
        <color rgb="FF000000"/>
        <rFont val="仿宋"/>
        <charset val="134"/>
      </rPr>
      <t>考勤时间统计</t>
    </r>
  </si>
  <si>
    <r>
      <rPr>
        <sz val="10"/>
        <color rgb="FF000000"/>
        <rFont val="仿宋"/>
        <charset val="134"/>
      </rPr>
      <t>数据统计</t>
    </r>
  </si>
  <si>
    <r>
      <rPr>
        <sz val="10"/>
        <color rgb="FF000000"/>
        <rFont val="仿宋"/>
        <charset val="134"/>
      </rPr>
      <t>附件预览</t>
    </r>
  </si>
  <si>
    <r>
      <rPr>
        <sz val="10"/>
        <color rgb="FF000000"/>
        <rFont val="仿宋"/>
        <charset val="134"/>
      </rPr>
      <t>工程验收</t>
    </r>
  </si>
  <si>
    <t>合计</t>
  </si>
  <si>
    <r>
      <rPr>
        <sz val="16"/>
        <color theme="1"/>
        <rFont val="宋体"/>
        <charset val="134"/>
      </rPr>
      <t>移动端</t>
    </r>
  </si>
  <si>
    <r>
      <rPr>
        <sz val="10"/>
        <color rgb="FF000000"/>
        <rFont val="仿宋"/>
        <charset val="134"/>
      </rPr>
      <t>移动端</t>
    </r>
  </si>
  <si>
    <r>
      <rPr>
        <sz val="10"/>
        <color rgb="FF000000"/>
        <rFont val="仿宋"/>
        <charset val="134"/>
      </rPr>
      <t>统一移动平台搭建</t>
    </r>
  </si>
  <si>
    <r>
      <rPr>
        <sz val="10"/>
        <color rgb="FF000000"/>
        <rFont val="仿宋"/>
        <charset val="134"/>
      </rPr>
      <t>用户角色划分</t>
    </r>
  </si>
  <si>
    <r>
      <rPr>
        <sz val="10"/>
        <color rgb="FF000000"/>
        <rFont val="仿宋"/>
        <charset val="134"/>
      </rPr>
      <t>业务查询</t>
    </r>
  </si>
  <si>
    <r>
      <rPr>
        <sz val="10"/>
        <color rgb="FF000000"/>
        <rFont val="仿宋"/>
        <charset val="134"/>
      </rPr>
      <t>业务推送</t>
    </r>
  </si>
  <si>
    <r>
      <rPr>
        <sz val="10"/>
        <color rgb="FF000000"/>
        <rFont val="仿宋"/>
        <charset val="134"/>
      </rPr>
      <t>业务审核</t>
    </r>
  </si>
  <si>
    <r>
      <rPr>
        <sz val="10"/>
        <color rgb="FF000000"/>
        <rFont val="仿宋"/>
        <charset val="134"/>
      </rPr>
      <t>多端协同</t>
    </r>
  </si>
  <si>
    <r>
      <rPr>
        <sz val="10"/>
        <color rgb="FF000000"/>
        <rFont val="仿宋"/>
        <charset val="134"/>
      </rPr>
      <t>数据同步</t>
    </r>
  </si>
  <si>
    <r>
      <rPr>
        <sz val="16"/>
        <color theme="1"/>
        <rFont val="宋体"/>
        <charset val="134"/>
      </rPr>
      <t>系统对接</t>
    </r>
  </si>
  <si>
    <r>
      <rPr>
        <sz val="10"/>
        <color rgb="FF000000"/>
        <rFont val="仿宋"/>
        <charset val="134"/>
      </rPr>
      <t>系统对接</t>
    </r>
  </si>
  <si>
    <r>
      <rPr>
        <sz val="10"/>
        <color rgb="FF000000"/>
        <rFont val="仿宋"/>
        <charset val="134"/>
      </rPr>
      <t>单点登录</t>
    </r>
  </si>
  <si>
    <r>
      <rPr>
        <sz val="10"/>
        <color rgb="FF000000"/>
        <rFont val="仿宋"/>
        <charset val="134"/>
      </rPr>
      <t>主数据对接</t>
    </r>
  </si>
  <si>
    <r>
      <rPr>
        <sz val="10"/>
        <color rgb="FF000000"/>
        <rFont val="仿宋"/>
        <charset val="134"/>
      </rPr>
      <t>数据共享</t>
    </r>
  </si>
  <si>
    <r>
      <rPr>
        <sz val="10"/>
        <color rgb="FF000000"/>
        <rFont val="仿宋"/>
        <charset val="134"/>
      </rPr>
      <t>流程结果反写</t>
    </r>
  </si>
  <si>
    <r>
      <rPr>
        <sz val="10"/>
        <color rgb="FF000000"/>
        <rFont val="仿宋"/>
        <charset val="134"/>
      </rPr>
      <t>支付跳转及部分数据集成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</si>
</sst>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  <numFmt numFmtId="178" formatCode="0.00;[Red]0.00"/>
    <numFmt numFmtId="179" formatCode="0_ "/>
    <numFmt numFmtId="180" formatCode="0;[Red]0"/>
    <numFmt numFmtId="181" formatCode="0.000_ "/>
  </numFmts>
  <fonts count="41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0"/>
      <color rgb="FF000000"/>
      <name val="Times New Roman"/>
      <charset val="134"/>
    </font>
    <font>
      <sz val="10.5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6"/>
      <name val="方正仿宋_GBK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1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</font>
    <font>
      <sz val="10.5"/>
      <color theme="1"/>
      <name val="方正仿宋_GBK"/>
      <charset val="134"/>
    </font>
    <font>
      <sz val="11"/>
      <color theme="1"/>
      <name val="宋体"/>
      <charset val="134"/>
    </font>
    <font>
      <vertAlign val="superscript"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4" fillId="0" borderId="0"/>
    <xf numFmtId="0" fontId="35" fillId="0" borderId="0"/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53">
      <alignment vertical="center"/>
    </xf>
    <xf numFmtId="0" fontId="0" fillId="0" borderId="0" xfId="53" applyAlignment="1">
      <alignment vertical="center" wrapText="1"/>
    </xf>
    <xf numFmtId="0" fontId="0" fillId="0" borderId="0" xfId="53" applyAlignment="1">
      <alignment horizontal="center" vertical="center" wrapText="1"/>
    </xf>
    <xf numFmtId="176" fontId="0" fillId="0" borderId="0" xfId="53" applyNumberFormat="1" applyAlignment="1">
      <alignment horizontal="center" vertical="center" wrapText="1"/>
    </xf>
    <xf numFmtId="0" fontId="1" fillId="0" borderId="0" xfId="53" applyFont="1" applyFill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177" fontId="6" fillId="0" borderId="1" xfId="53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5" fillId="0" borderId="0" xfId="53" applyFont="1" applyAlignment="1">
      <alignment vertical="center" wrapText="1"/>
    </xf>
    <xf numFmtId="0" fontId="5" fillId="0" borderId="0" xfId="53" applyFont="1" applyAlignment="1">
      <alignment horizontal="center" vertical="center" wrapText="1"/>
    </xf>
    <xf numFmtId="176" fontId="5" fillId="0" borderId="0" xfId="53" applyNumberFormat="1" applyFont="1" applyAlignment="1">
      <alignment horizontal="center" vertical="center" wrapText="1"/>
    </xf>
    <xf numFmtId="0" fontId="1" fillId="0" borderId="0" xfId="53" applyFont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2" xfId="53" applyFont="1" applyFill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4" fillId="2" borderId="4" xfId="53" applyFont="1" applyFill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5" fillId="0" borderId="7" xfId="53" applyFont="1" applyBorder="1" applyAlignment="1">
      <alignment horizontal="center" vertical="center" wrapText="1"/>
    </xf>
    <xf numFmtId="0" fontId="5" fillId="0" borderId="1" xfId="53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53" applyFont="1">
      <alignment vertical="center"/>
    </xf>
    <xf numFmtId="176" fontId="3" fillId="0" borderId="1" xfId="53" applyNumberFormat="1" applyFont="1" applyBorder="1" applyAlignment="1">
      <alignment horizontal="center" vertical="center" wrapText="1"/>
    </xf>
    <xf numFmtId="177" fontId="3" fillId="0" borderId="1" xfId="53" applyNumberFormat="1" applyFont="1" applyBorder="1" applyAlignment="1">
      <alignment horizontal="center" vertical="center" wrapText="1"/>
    </xf>
    <xf numFmtId="177" fontId="5" fillId="0" borderId="1" xfId="53" applyNumberFormat="1" applyFont="1" applyBorder="1" applyAlignment="1">
      <alignment horizontal="center" vertical="center" wrapText="1"/>
    </xf>
    <xf numFmtId="176" fontId="5" fillId="0" borderId="1" xfId="53" applyNumberFormat="1" applyFont="1" applyBorder="1" applyAlignment="1">
      <alignment horizontal="center" vertical="center" wrapText="1"/>
    </xf>
    <xf numFmtId="0" fontId="7" fillId="0" borderId="8" xfId="53" applyFont="1" applyBorder="1" applyAlignment="1">
      <alignment horizontal="center" vertical="center" wrapText="1"/>
    </xf>
    <xf numFmtId="0" fontId="1" fillId="0" borderId="8" xfId="53" applyFont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wrapText="1"/>
    </xf>
    <xf numFmtId="0" fontId="3" fillId="0" borderId="5" xfId="53" applyFont="1" applyBorder="1" applyAlignment="1">
      <alignment horizontal="center" vertical="center" wrapText="1"/>
    </xf>
    <xf numFmtId="0" fontId="8" fillId="2" borderId="3" xfId="53" applyFont="1" applyFill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center" vertical="center" wrapText="1"/>
    </xf>
    <xf numFmtId="0" fontId="4" fillId="2" borderId="3" xfId="53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0" fillId="0" borderId="5" xfId="53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178" fontId="12" fillId="0" borderId="1" xfId="5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12" fillId="0" borderId="1" xfId="50" applyNumberFormat="1" applyFont="1" applyFill="1" applyBorder="1" applyAlignment="1">
      <alignment horizontal="center" vertical="center"/>
    </xf>
    <xf numFmtId="180" fontId="12" fillId="0" borderId="1" xfId="50" applyNumberFormat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176" fontId="12" fillId="0" borderId="1" xfId="51" applyNumberFormat="1" applyFont="1" applyFill="1" applyBorder="1" applyAlignment="1">
      <alignment horizontal="center" vertical="center"/>
    </xf>
    <xf numFmtId="176" fontId="14" fillId="0" borderId="1" xfId="51" applyNumberFormat="1" applyFont="1" applyFill="1" applyBorder="1" applyAlignment="1">
      <alignment horizontal="center" vertical="center" wrapText="1"/>
    </xf>
    <xf numFmtId="176" fontId="12" fillId="0" borderId="1" xfId="51" applyNumberFormat="1" applyFont="1" applyFill="1" applyBorder="1" applyAlignment="1">
      <alignment horizontal="center" vertical="center" wrapText="1"/>
    </xf>
    <xf numFmtId="0" fontId="12" fillId="0" borderId="1" xfId="54" applyNumberFormat="1" applyFont="1" applyFill="1" applyBorder="1" applyAlignment="1" applyProtection="1">
      <alignment horizontal="center" vertical="center" wrapText="1"/>
    </xf>
    <xf numFmtId="181" fontId="12" fillId="0" borderId="1" xfId="51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 2" xfId="49"/>
    <cellStyle name="常规 2" xfId="50"/>
    <cellStyle name="常规 21" xfId="51"/>
    <cellStyle name="常规 4" xfId="52"/>
    <cellStyle name="常规 5" xfId="53"/>
    <cellStyle name="普通" xfId="54"/>
    <cellStyle name="样式 1" xfId="55"/>
    <cellStyle name="常规 2 2" xfId="56"/>
    <cellStyle name="常规 3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49986266670736"/>
    <pageSetUpPr fitToPage="1"/>
  </sheetPr>
  <dimension ref="A1:M29"/>
  <sheetViews>
    <sheetView workbookViewId="0">
      <selection activeCell="A1" sqref="A1:E29"/>
    </sheetView>
  </sheetViews>
  <sheetFormatPr defaultColWidth="9" defaultRowHeight="13.5"/>
  <cols>
    <col min="1" max="1" width="22" style="60" customWidth="1"/>
    <col min="2" max="2" width="12.1083333333333" style="61" customWidth="1"/>
    <col min="3" max="3" width="25.4416666666667" style="61" customWidth="1"/>
    <col min="4" max="4" width="16.1083333333333" style="61" customWidth="1"/>
    <col min="5" max="5" width="13.6666666666667" style="61" customWidth="1"/>
  </cols>
  <sheetData>
    <row r="1" ht="40.95" customHeight="1" spans="1:5">
      <c r="A1" s="62" t="s">
        <v>0</v>
      </c>
      <c r="B1" s="63"/>
      <c r="C1" s="63"/>
      <c r="D1" s="63"/>
      <c r="E1" s="63"/>
    </row>
    <row r="2" ht="30" customHeight="1" spans="1:5">
      <c r="A2" s="64" t="s">
        <v>1</v>
      </c>
      <c r="B2" s="65"/>
      <c r="C2" s="66">
        <f>SUM('1.1项目一体化架构基础'!G12,'1.1低代码无代码技术能力'!G12,'1.1项目一体化建设'!G37,'1.1一张图决策'!G28,'1.1项目管理'!G19,'1.1项目立项'!G19,'1.1合同管理'!G36,'1.1投资管理'!G28,'1.1工程造价'!G18,'1.1设计管理'!G38,'1.1项目过程管理'!G107,'1.1移动端'!G11,'1.1系统对接'!G12)</f>
        <v>1467</v>
      </c>
      <c r="D2" s="66"/>
      <c r="E2" s="67" t="s">
        <v>2</v>
      </c>
    </row>
    <row r="3" ht="30" customHeight="1" spans="1:5">
      <c r="A3" s="68" t="s">
        <v>3</v>
      </c>
      <c r="B3" s="65"/>
      <c r="C3" s="66">
        <f>SUM('1.1项目一体化架构基础'!K12,'1.1低代码无代码技术能力'!K12,'1.1项目一体化建设'!K37,'1.1一张图决策'!K28,'1.1项目管理'!K19,'1.1项目立项'!K19,'1.1合同管理'!K36,'1.1投资管理'!K28,'1.1工程造价'!K18,'1.1设计管理'!K38,'1.1项目过程管理'!K107,'1.1移动端'!K11,'1.1系统对接'!K12)</f>
        <v>501.79</v>
      </c>
      <c r="D3" s="66"/>
      <c r="E3" s="69"/>
    </row>
    <row r="4" ht="30" customHeight="1" spans="1:5">
      <c r="A4" s="68" t="s">
        <v>4</v>
      </c>
      <c r="B4" s="65">
        <v>1.1</v>
      </c>
      <c r="C4" s="65"/>
      <c r="D4" s="66"/>
      <c r="E4" s="69"/>
    </row>
    <row r="5" ht="30" customHeight="1" spans="1:5">
      <c r="A5" s="64" t="s">
        <v>5</v>
      </c>
      <c r="B5" s="64" t="s">
        <v>6</v>
      </c>
      <c r="C5" s="70">
        <f>C2*B4</f>
        <v>1614</v>
      </c>
      <c r="D5" s="66"/>
      <c r="E5" s="69"/>
    </row>
    <row r="6" ht="37.95" customHeight="1" spans="1:5">
      <c r="A6" s="64"/>
      <c r="B6" s="64" t="s">
        <v>7</v>
      </c>
      <c r="C6" s="71">
        <f>C3*B4</f>
        <v>552</v>
      </c>
      <c r="D6" s="66"/>
      <c r="E6" s="69"/>
    </row>
    <row r="7" ht="21" customHeight="1" spans="1:5">
      <c r="A7" s="68" t="s">
        <v>8</v>
      </c>
      <c r="B7" s="65"/>
      <c r="C7" s="72" t="s">
        <v>9</v>
      </c>
      <c r="D7" s="73">
        <v>2.97</v>
      </c>
      <c r="E7" s="74" t="s">
        <v>10</v>
      </c>
    </row>
    <row r="8" ht="21" customHeight="1" spans="1:5">
      <c r="A8" s="64"/>
      <c r="B8" s="65"/>
      <c r="C8" s="72" t="s">
        <v>11</v>
      </c>
      <c r="D8" s="73">
        <v>6.54</v>
      </c>
      <c r="E8" s="75"/>
    </row>
    <row r="9" ht="21" customHeight="1" spans="1:5">
      <c r="A9" s="64"/>
      <c r="B9" s="65"/>
      <c r="C9" s="72" t="s">
        <v>12</v>
      </c>
      <c r="D9" s="73">
        <v>11.09</v>
      </c>
      <c r="E9" s="75"/>
    </row>
    <row r="10" ht="21" customHeight="1" spans="1:5">
      <c r="A10" s="64" t="s">
        <v>13</v>
      </c>
      <c r="B10" s="65"/>
      <c r="C10" s="72" t="s">
        <v>9</v>
      </c>
      <c r="D10" s="73">
        <f>C6*D7</f>
        <v>1639.44</v>
      </c>
      <c r="E10" s="73"/>
    </row>
    <row r="11" ht="21" customHeight="1" spans="1:5">
      <c r="A11" s="76"/>
      <c r="B11" s="65"/>
      <c r="C11" s="72" t="s">
        <v>11</v>
      </c>
      <c r="D11" s="73">
        <f>C6*D8</f>
        <v>3610.08</v>
      </c>
      <c r="E11" s="73"/>
    </row>
    <row r="12" ht="21" customHeight="1" spans="1:5">
      <c r="A12" s="76"/>
      <c r="B12" s="65"/>
      <c r="C12" s="72" t="s">
        <v>12</v>
      </c>
      <c r="D12" s="73">
        <f>C6*D9</f>
        <v>6121.68</v>
      </c>
      <c r="E12" s="73"/>
    </row>
    <row r="13" ht="21" customHeight="1" spans="1:5">
      <c r="A13" s="68" t="s">
        <v>14</v>
      </c>
      <c r="B13" s="65"/>
      <c r="C13" s="72" t="s">
        <v>15</v>
      </c>
      <c r="D13" s="77">
        <v>1</v>
      </c>
      <c r="E13" s="77"/>
    </row>
    <row r="14" ht="21" customHeight="1" spans="1:5">
      <c r="A14" s="64"/>
      <c r="B14" s="65"/>
      <c r="C14" s="72" t="s">
        <v>16</v>
      </c>
      <c r="D14" s="77">
        <v>1.05</v>
      </c>
      <c r="E14" s="77"/>
    </row>
    <row r="15" ht="21" customHeight="1" spans="1:5">
      <c r="A15" s="64"/>
      <c r="B15" s="65"/>
      <c r="C15" s="72" t="s">
        <v>17</v>
      </c>
      <c r="D15" s="77">
        <v>1</v>
      </c>
      <c r="E15" s="77"/>
    </row>
    <row r="16" ht="21" customHeight="1" spans="1:5">
      <c r="A16" s="64"/>
      <c r="B16" s="65"/>
      <c r="C16" s="72" t="s">
        <v>18</v>
      </c>
      <c r="D16" s="77">
        <v>1</v>
      </c>
      <c r="E16" s="77"/>
    </row>
    <row r="17" ht="21" customHeight="1" spans="1:5">
      <c r="A17" s="64" t="s">
        <v>19</v>
      </c>
      <c r="B17" s="65"/>
      <c r="C17" s="72" t="s">
        <v>9</v>
      </c>
      <c r="D17" s="73">
        <f>D10*D13*D14*D15*D16</f>
        <v>1721.41</v>
      </c>
      <c r="E17" s="73"/>
    </row>
    <row r="18" ht="21" customHeight="1" spans="1:5">
      <c r="A18" s="76"/>
      <c r="B18" s="65"/>
      <c r="C18" s="72" t="s">
        <v>11</v>
      </c>
      <c r="D18" s="73">
        <f>D11*D13*D14*D15*D16</f>
        <v>3790.58</v>
      </c>
      <c r="E18" s="73"/>
    </row>
    <row r="19" ht="48.9" customHeight="1" spans="1:5">
      <c r="A19" s="76"/>
      <c r="B19" s="65"/>
      <c r="C19" s="72" t="s">
        <v>12</v>
      </c>
      <c r="D19" s="73">
        <f>D12*D13*D14*D15*D16</f>
        <v>6427.76</v>
      </c>
      <c r="E19" s="73"/>
    </row>
    <row r="20" ht="36" customHeight="1" spans="1:5">
      <c r="A20" s="68" t="s">
        <v>20</v>
      </c>
      <c r="B20" s="65"/>
      <c r="C20" s="65"/>
      <c r="D20" s="73">
        <v>174</v>
      </c>
      <c r="E20" s="73"/>
    </row>
    <row r="21" ht="46.05" customHeight="1" spans="1:13">
      <c r="A21" s="68" t="s">
        <v>21</v>
      </c>
      <c r="B21" s="65"/>
      <c r="C21" s="65"/>
      <c r="D21" s="73">
        <v>23899</v>
      </c>
      <c r="E21" s="74" t="s">
        <v>10</v>
      </c>
      <c r="M21" s="78"/>
    </row>
    <row r="22" ht="21" customHeight="1" spans="1:5">
      <c r="A22" s="64" t="s">
        <v>22</v>
      </c>
      <c r="B22" s="65"/>
      <c r="C22" s="72" t="s">
        <v>9</v>
      </c>
      <c r="D22" s="66">
        <f t="shared" ref="D22:D24" si="0">1.277*POWER(D17/8/22,0.404)</f>
        <v>3.21</v>
      </c>
      <c r="E22" s="69"/>
    </row>
    <row r="23" ht="21" customHeight="1" spans="1:5">
      <c r="A23" s="76"/>
      <c r="B23" s="65"/>
      <c r="C23" s="72" t="s">
        <v>11</v>
      </c>
      <c r="D23" s="66">
        <f t="shared" si="0"/>
        <v>4.41</v>
      </c>
      <c r="E23" s="69"/>
    </row>
    <row r="24" ht="21" customHeight="1" spans="1:5">
      <c r="A24" s="76"/>
      <c r="B24" s="65"/>
      <c r="C24" s="72" t="s">
        <v>12</v>
      </c>
      <c r="D24" s="66">
        <f t="shared" si="0"/>
        <v>5.46</v>
      </c>
      <c r="E24" s="69"/>
    </row>
    <row r="25" ht="21" customHeight="1" spans="1:5">
      <c r="A25" s="64" t="s">
        <v>23</v>
      </c>
      <c r="B25" s="65"/>
      <c r="C25" s="72" t="s">
        <v>9</v>
      </c>
      <c r="D25" s="66">
        <f>D17/D20*D21</f>
        <v>236436.65</v>
      </c>
      <c r="E25" s="69"/>
    </row>
    <row r="26" ht="21" customHeight="1" spans="1:5">
      <c r="A26" s="76"/>
      <c r="B26" s="65"/>
      <c r="C26" s="72" t="s">
        <v>11</v>
      </c>
      <c r="D26" s="66">
        <f>D18/D20*D21</f>
        <v>520638.34</v>
      </c>
      <c r="E26" s="69"/>
    </row>
    <row r="27" ht="21" customHeight="1" spans="1:5">
      <c r="A27" s="76"/>
      <c r="B27" s="65"/>
      <c r="C27" s="72" t="s">
        <v>12</v>
      </c>
      <c r="D27" s="66">
        <f>D19/D20*D21</f>
        <v>882856.53</v>
      </c>
      <c r="E27" s="69"/>
    </row>
    <row r="28" ht="21" customHeight="1" spans="1:5">
      <c r="A28" s="64"/>
      <c r="B28" s="65"/>
      <c r="C28" s="72" t="s">
        <v>24</v>
      </c>
      <c r="D28" s="66">
        <f>D26</f>
        <v>520638.34</v>
      </c>
      <c r="E28" s="69"/>
    </row>
    <row r="29" ht="34.05" customHeight="1" spans="1:5">
      <c r="A29" s="64"/>
      <c r="B29" s="65"/>
      <c r="C29" s="72" t="s">
        <v>25</v>
      </c>
      <c r="D29" s="66">
        <f>D28/C6</f>
        <v>943.19</v>
      </c>
      <c r="E29" s="69"/>
    </row>
  </sheetData>
  <mergeCells count="9">
    <mergeCell ref="A1:E1"/>
    <mergeCell ref="A5:A6"/>
    <mergeCell ref="A7:A9"/>
    <mergeCell ref="A10:A12"/>
    <mergeCell ref="A13:A16"/>
    <mergeCell ref="A17:A19"/>
    <mergeCell ref="A22:A24"/>
    <mergeCell ref="A25:A27"/>
    <mergeCell ref="E7:E9"/>
  </mergeCells>
  <pageMargins left="0.751388888888889" right="0.432638888888889" top="1" bottom="1" header="0.5" footer="0.5"/>
  <pageSetup paperSize="9" scale="93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workbookViewId="0">
      <selection activeCell="E4" sqref="E4:E5"/>
    </sheetView>
  </sheetViews>
  <sheetFormatPr defaultColWidth="8.89166666666667" defaultRowHeight="13.5"/>
  <cols>
    <col min="1" max="1" width="5.55833333333333" style="2" customWidth="1"/>
    <col min="2" max="2" width="6" style="2" customWidth="1"/>
    <col min="3" max="3" width="4.775" style="2" customWidth="1"/>
    <col min="4" max="4" width="5.55833333333333" style="2" customWidth="1"/>
    <col min="5" max="5" width="19.1083333333333" style="2" customWidth="1"/>
    <col min="6" max="6" width="8.89166666666667" style="2"/>
    <col min="7" max="7" width="7.10833333333333" style="3" customWidth="1"/>
    <col min="8" max="10" width="7.44166666666667" style="3" customWidth="1"/>
    <col min="11" max="11" width="9.66666666666667" style="4" customWidth="1"/>
    <col min="12" max="16384" width="8.89166666666667" style="1"/>
  </cols>
  <sheetData>
    <row r="1" ht="20.25" spans="1:11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28" t="s">
        <v>27</v>
      </c>
      <c r="B2" s="28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2.75" spans="1:11">
      <c r="A3" s="28"/>
      <c r="B3" s="28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34.95" customHeight="1" spans="1:11">
      <c r="A4" s="32">
        <v>1</v>
      </c>
      <c r="B4" s="33" t="s">
        <v>41</v>
      </c>
      <c r="C4" s="33" t="s">
        <v>42</v>
      </c>
      <c r="D4" s="33" t="s">
        <v>43</v>
      </c>
      <c r="E4" s="32" t="s">
        <v>44</v>
      </c>
      <c r="F4" s="32" t="s">
        <v>45</v>
      </c>
      <c r="G4" s="34">
        <f t="shared" ref="G4:G11" si="0">_xlfn.IFS(F4="EI",4,F4="EQ",4,F4="ILF",10,F4="EIF",7,F4="EO",5)</f>
        <v>4</v>
      </c>
      <c r="H4" s="34"/>
      <c r="I4" s="44"/>
      <c r="J4" s="44">
        <v>0.333333333333333</v>
      </c>
      <c r="K4" s="45">
        <f t="shared" ref="K4:K11" si="1">G4*SUM(H4:J4)</f>
        <v>1.33</v>
      </c>
    </row>
    <row r="5" ht="34.95" customHeight="1" spans="1:11">
      <c r="A5" s="32">
        <v>2</v>
      </c>
      <c r="B5" s="35"/>
      <c r="C5" s="35"/>
      <c r="D5" s="35"/>
      <c r="E5" s="32" t="s">
        <v>46</v>
      </c>
      <c r="F5" s="32" t="s">
        <v>47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34.95" customHeight="1" spans="1:11">
      <c r="A6" s="32">
        <v>3</v>
      </c>
      <c r="B6" s="35"/>
      <c r="C6" s="35"/>
      <c r="D6" s="35"/>
      <c r="E6" s="32" t="s">
        <v>48</v>
      </c>
      <c r="F6" s="32" t="s">
        <v>47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34.95" customHeight="1" spans="1:11">
      <c r="A7" s="32">
        <v>4</v>
      </c>
      <c r="B7" s="35"/>
      <c r="C7" s="35"/>
      <c r="D7" s="35"/>
      <c r="E7" s="32" t="s">
        <v>49</v>
      </c>
      <c r="F7" s="32" t="s">
        <v>47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34.95" customHeight="1" spans="1:11">
      <c r="A8" s="32">
        <v>5</v>
      </c>
      <c r="B8" s="35"/>
      <c r="C8" s="35"/>
      <c r="D8" s="35"/>
      <c r="E8" s="32" t="s">
        <v>50</v>
      </c>
      <c r="F8" s="32" t="s">
        <v>47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34.95" customHeight="1" spans="1:11">
      <c r="A9" s="32">
        <v>6</v>
      </c>
      <c r="B9" s="35"/>
      <c r="C9" s="35"/>
      <c r="D9" s="35"/>
      <c r="E9" s="32" t="s">
        <v>51</v>
      </c>
      <c r="F9" s="32" t="s">
        <v>47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</row>
    <row r="10" ht="34.95" customHeight="1" spans="1:11">
      <c r="A10" s="32">
        <v>7</v>
      </c>
      <c r="B10" s="35"/>
      <c r="C10" s="35"/>
      <c r="D10" s="35"/>
      <c r="E10" s="32" t="s">
        <v>52</v>
      </c>
      <c r="F10" s="32" t="s">
        <v>47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34.95" customHeight="1" spans="1:11">
      <c r="A11" s="32">
        <v>8</v>
      </c>
      <c r="B11" s="35"/>
      <c r="C11" s="35"/>
      <c r="D11" s="35"/>
      <c r="E11" s="32" t="s">
        <v>53</v>
      </c>
      <c r="F11" s="32" t="s">
        <v>47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34.95" customHeight="1" spans="1:11">
      <c r="A12" s="36" t="s">
        <v>54</v>
      </c>
      <c r="B12" s="37"/>
      <c r="C12" s="37"/>
      <c r="D12" s="37"/>
      <c r="E12" s="38"/>
      <c r="F12" s="39"/>
      <c r="G12" s="40">
        <f>SUM(G4:G11)</f>
        <v>32</v>
      </c>
      <c r="H12" s="34"/>
      <c r="I12" s="34"/>
      <c r="J12" s="34"/>
      <c r="K12" s="45">
        <f>SUM(K4:K11)</f>
        <v>10.64</v>
      </c>
    </row>
    <row r="13" ht="34.95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34.9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34.9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34.95" customHeight="1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="1" customFormat="1" ht="34.95" customHeight="1"/>
    <row r="18" s="1" customFormat="1" ht="34.95" customHeight="1"/>
    <row r="19" s="1" customFormat="1" ht="34.95" customHeight="1"/>
    <row r="20" s="1" customFormat="1" ht="34.95" customHeight="1"/>
    <row r="21" s="1" customFormat="1" ht="34.95" customHeight="1"/>
    <row r="22" s="1" customFormat="1" ht="34.95" customHeight="1"/>
    <row r="23" s="1" customFormat="1" ht="34.95" customHeight="1"/>
    <row r="24" s="1" customFormat="1" ht="34.95" customHeight="1"/>
    <row r="25" s="1" customFormat="1" ht="34.95" customHeight="1"/>
    <row r="26" s="1" customFormat="1" ht="34.95" customHeight="1"/>
    <row r="27" s="1" customFormat="1" ht="34.95" customHeight="1"/>
    <row r="28" s="1" customFormat="1" ht="34.95" customHeight="1"/>
    <row r="29" s="1" customFormat="1" ht="34.95" customHeight="1"/>
    <row r="30" s="1" customFormat="1" ht="34.95" customHeight="1"/>
    <row r="31" s="1" customFormat="1" ht="34.95" customHeight="1"/>
    <row r="32" s="1" customFormat="1" ht="34.95" customHeight="1"/>
    <row r="33" s="1" customFormat="1" ht="34.95" customHeight="1"/>
    <row r="34" s="1" customFormat="1" ht="34.95" customHeight="1"/>
    <row r="35" s="1" customFormat="1" ht="34.95" customHeight="1"/>
    <row r="36" s="1" customFormat="1" ht="34.95" customHeight="1"/>
    <row r="37" s="1" customFormat="1" ht="34.95" customHeight="1"/>
    <row r="38" s="1" customFormat="1" ht="34.95" customHeight="1"/>
    <row r="39" s="1" customFormat="1" ht="34.95" customHeight="1"/>
    <row r="40" s="1" customFormat="1" ht="34.95" customHeight="1"/>
    <row r="41" s="1" customFormat="1" ht="34.95" customHeight="1"/>
    <row r="42" s="1" customFormat="1" ht="34.95" customHeight="1"/>
    <row r="43" s="1" customFormat="1" ht="34.95" customHeight="1"/>
    <row r="44" s="1" customFormat="1" ht="34.95" customHeight="1"/>
    <row r="45" s="1" customFormat="1" ht="34.95" customHeight="1"/>
    <row r="46" s="1" customFormat="1" ht="34.95" customHeight="1"/>
    <row r="47" s="1" customFormat="1" ht="34.95" customHeight="1"/>
    <row r="48" s="1" customFormat="1" ht="34.95" customHeight="1"/>
    <row r="49" s="1" customFormat="1" ht="34.95" customHeight="1"/>
    <row r="50" s="1" customFormat="1" ht="34.95" customHeight="1"/>
    <row r="51" s="1" customFormat="1" ht="34.95" customHeight="1"/>
    <row r="52" s="1" customFormat="1" ht="34.95" customHeight="1"/>
    <row r="53" s="1" customFormat="1" ht="34.95" customHeight="1"/>
    <row r="54" s="1" customFormat="1" ht="34.95" customHeight="1"/>
    <row r="55" s="1" customFormat="1" ht="34.95" customHeight="1"/>
    <row r="56" s="1" customFormat="1" ht="34.95" customHeigh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</sheetData>
  <mergeCells count="12">
    <mergeCell ref="A1:K1"/>
    <mergeCell ref="H2:J2"/>
    <mergeCell ref="A12:E12"/>
    <mergeCell ref="A2:A3"/>
    <mergeCell ref="B2:B3"/>
    <mergeCell ref="B4:B11"/>
    <mergeCell ref="C2:C3"/>
    <mergeCell ref="C4:C11"/>
    <mergeCell ref="D2:D3"/>
    <mergeCell ref="D4:D11"/>
    <mergeCell ref="E2:E3"/>
    <mergeCell ref="F2:F3"/>
  </mergeCells>
  <dataValidations count="1">
    <dataValidation type="list" allowBlank="1" showInputMessage="1" showErrorMessage="1" sqref="F3:F92">
      <formula1>"FP,ILF,EIF,EI,EO,EQ"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workbookViewId="0">
      <selection activeCell="A1" sqref="A1:K12"/>
    </sheetView>
  </sheetViews>
  <sheetFormatPr defaultColWidth="8.89166666666667" defaultRowHeight="13.5"/>
  <cols>
    <col min="1" max="1" width="5.55833333333333" style="2" customWidth="1"/>
    <col min="2" max="2" width="6" style="2" customWidth="1"/>
    <col min="3" max="3" width="4.775" style="2" customWidth="1"/>
    <col min="4" max="4" width="5.55833333333333" style="2" customWidth="1"/>
    <col min="5" max="5" width="16.6666666666667" style="2" customWidth="1"/>
    <col min="6" max="6" width="8.89166666666667" style="2"/>
    <col min="7" max="7" width="7.10833333333333" style="3" customWidth="1"/>
    <col min="8" max="10" width="7.44166666666667" style="3" customWidth="1"/>
    <col min="11" max="11" width="9.66666666666667" style="4" customWidth="1"/>
    <col min="12" max="16384" width="8.89166666666667" style="1"/>
  </cols>
  <sheetData>
    <row r="1" ht="20.25" spans="1:11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0" customHeight="1" spans="1:11">
      <c r="A2" s="28" t="s">
        <v>27</v>
      </c>
      <c r="B2" s="29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9.95" customHeight="1" spans="1:11">
      <c r="A3" s="28"/>
      <c r="B3" s="31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34.95" customHeight="1" spans="1:11">
      <c r="A4" s="32">
        <v>1</v>
      </c>
      <c r="B4" s="33" t="s">
        <v>41</v>
      </c>
      <c r="C4" s="33" t="s">
        <v>56</v>
      </c>
      <c r="D4" s="33" t="s">
        <v>43</v>
      </c>
      <c r="E4" s="32" t="s">
        <v>57</v>
      </c>
      <c r="F4" s="32" t="s">
        <v>47</v>
      </c>
      <c r="G4" s="34">
        <f t="shared" ref="G4:G11" si="0">_xlfn.IFS(F4="EI",4,F4="EQ",4,F4="ILF",10,F4="EIF",7,F4="EO",5)</f>
        <v>4</v>
      </c>
      <c r="H4" s="34"/>
      <c r="I4" s="44"/>
      <c r="J4" s="44">
        <v>0.333333333333333</v>
      </c>
      <c r="K4" s="45">
        <f t="shared" ref="K4:K11" si="1">G4*SUM(H4:J4)</f>
        <v>1.33</v>
      </c>
    </row>
    <row r="5" ht="34.95" customHeight="1" spans="1:11">
      <c r="A5" s="32">
        <v>2</v>
      </c>
      <c r="B5" s="35"/>
      <c r="C5" s="35"/>
      <c r="D5" s="35"/>
      <c r="E5" s="32" t="s">
        <v>58</v>
      </c>
      <c r="F5" s="32" t="s">
        <v>59</v>
      </c>
      <c r="G5" s="34">
        <f t="shared" si="0"/>
        <v>10</v>
      </c>
      <c r="H5" s="34"/>
      <c r="I5" s="44"/>
      <c r="J5" s="44">
        <v>0.333333333333333</v>
      </c>
      <c r="K5" s="45">
        <f t="shared" si="1"/>
        <v>3.33</v>
      </c>
    </row>
    <row r="6" ht="34.95" customHeight="1" spans="1:11">
      <c r="A6" s="32">
        <v>3</v>
      </c>
      <c r="B6" s="35"/>
      <c r="C6" s="35"/>
      <c r="D6" s="35"/>
      <c r="E6" s="32" t="s">
        <v>60</v>
      </c>
      <c r="F6" s="32" t="s">
        <v>59</v>
      </c>
      <c r="G6" s="34">
        <f t="shared" si="0"/>
        <v>10</v>
      </c>
      <c r="H6" s="34"/>
      <c r="I6" s="44"/>
      <c r="J6" s="44">
        <v>0.333333333333333</v>
      </c>
      <c r="K6" s="45">
        <f t="shared" si="1"/>
        <v>3.33</v>
      </c>
    </row>
    <row r="7" ht="34.95" customHeight="1" spans="1:11">
      <c r="A7" s="32">
        <v>4</v>
      </c>
      <c r="B7" s="35"/>
      <c r="C7" s="35"/>
      <c r="D7" s="35"/>
      <c r="E7" s="32" t="s">
        <v>61</v>
      </c>
      <c r="F7" s="32" t="s">
        <v>62</v>
      </c>
      <c r="G7" s="34">
        <f t="shared" si="0"/>
        <v>5</v>
      </c>
      <c r="H7" s="34"/>
      <c r="I7" s="44"/>
      <c r="J7" s="44">
        <v>0.333333333333333</v>
      </c>
      <c r="K7" s="45">
        <f t="shared" si="1"/>
        <v>1.67</v>
      </c>
    </row>
    <row r="8" ht="34.95" customHeight="1" spans="1:11">
      <c r="A8" s="32">
        <v>5</v>
      </c>
      <c r="B8" s="35"/>
      <c r="C8" s="35"/>
      <c r="D8" s="35"/>
      <c r="E8" s="32" t="s">
        <v>63</v>
      </c>
      <c r="F8" s="32" t="s">
        <v>59</v>
      </c>
      <c r="G8" s="34">
        <f t="shared" si="0"/>
        <v>10</v>
      </c>
      <c r="H8" s="34"/>
      <c r="I8" s="44"/>
      <c r="J8" s="44">
        <v>0.333333333333333</v>
      </c>
      <c r="K8" s="45">
        <f t="shared" si="1"/>
        <v>3.33</v>
      </c>
    </row>
    <row r="9" ht="34.95" customHeight="1" spans="1:11">
      <c r="A9" s="32">
        <v>6</v>
      </c>
      <c r="B9" s="35"/>
      <c r="C9" s="35"/>
      <c r="D9" s="35"/>
      <c r="E9" s="32" t="s">
        <v>64</v>
      </c>
      <c r="F9" s="32" t="s">
        <v>47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</row>
    <row r="10" ht="34.95" customHeight="1" spans="1:11">
      <c r="A10" s="32">
        <v>7</v>
      </c>
      <c r="B10" s="35"/>
      <c r="C10" s="35"/>
      <c r="D10" s="35"/>
      <c r="E10" s="32" t="s">
        <v>65</v>
      </c>
      <c r="F10" s="32" t="s">
        <v>47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34.95" customHeight="1" spans="1:11">
      <c r="A11" s="32">
        <v>8</v>
      </c>
      <c r="B11" s="52"/>
      <c r="C11" s="52"/>
      <c r="D11" s="52"/>
      <c r="E11" s="32" t="s">
        <v>66</v>
      </c>
      <c r="F11" s="32" t="s">
        <v>59</v>
      </c>
      <c r="G11" s="34">
        <f t="shared" si="0"/>
        <v>10</v>
      </c>
      <c r="H11" s="34"/>
      <c r="I11" s="44"/>
      <c r="J11" s="44">
        <v>0.333333333333333</v>
      </c>
      <c r="K11" s="45">
        <f t="shared" si="1"/>
        <v>3.33</v>
      </c>
    </row>
    <row r="12" ht="34.95" customHeight="1" spans="1:11">
      <c r="A12" s="36" t="s">
        <v>54</v>
      </c>
      <c r="B12" s="37"/>
      <c r="C12" s="37"/>
      <c r="D12" s="37"/>
      <c r="E12" s="38"/>
      <c r="F12" s="39"/>
      <c r="G12" s="40">
        <f>SUM(G4:G11)</f>
        <v>57</v>
      </c>
      <c r="H12" s="34"/>
      <c r="I12" s="34"/>
      <c r="J12" s="34"/>
      <c r="K12" s="45">
        <f>SUM(K4:K11)</f>
        <v>18.98</v>
      </c>
    </row>
    <row r="13" ht="34.95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34.9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34.95" customHeight="1"/>
    <row r="16" ht="34.95" customHeight="1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="1" customFormat="1" ht="34.95" customHeight="1"/>
    <row r="18" s="1" customFormat="1" ht="34.95" customHeight="1"/>
    <row r="19" s="1" customFormat="1" ht="34.95" customHeight="1"/>
    <row r="20" s="1" customFormat="1" ht="34.95" customHeight="1"/>
    <row r="21" s="1" customFormat="1" ht="34.95" customHeight="1"/>
    <row r="22" s="1" customFormat="1" ht="34.95" customHeight="1"/>
    <row r="23" s="1" customFormat="1" ht="34.95" customHeight="1"/>
    <row r="24" s="1" customFormat="1" ht="34.95" customHeight="1"/>
    <row r="25" s="1" customFormat="1" ht="34.95" customHeight="1"/>
    <row r="26" s="1" customFormat="1" ht="34.95" customHeight="1"/>
    <row r="27" s="1" customFormat="1" ht="34.95" customHeight="1"/>
    <row r="28" s="1" customFormat="1" ht="34.95" customHeight="1"/>
    <row r="29" s="1" customFormat="1" ht="34.95" customHeight="1"/>
    <row r="30" s="1" customFormat="1" ht="34.95" customHeight="1"/>
    <row r="31" s="1" customFormat="1" ht="34.95" customHeight="1"/>
    <row r="32" s="1" customFormat="1" ht="34.95" customHeight="1"/>
    <row r="33" s="1" customFormat="1" ht="34.95" customHeight="1"/>
    <row r="34" s="1" customFormat="1" ht="34.95" customHeight="1"/>
    <row r="35" s="1" customFormat="1" ht="34.95" customHeight="1"/>
    <row r="36" s="1" customFormat="1" ht="34.95" customHeight="1"/>
    <row r="37" s="1" customFormat="1" ht="34.95" customHeight="1"/>
    <row r="38" s="1" customFormat="1" ht="34.95" customHeight="1" spans="5:5">
      <c r="E38" s="2"/>
    </row>
    <row r="39" s="1" customFormat="1" ht="34.95" customHeight="1"/>
    <row r="40" s="1" customFormat="1" ht="34.95" customHeight="1"/>
    <row r="41" s="1" customFormat="1" ht="34.95" customHeight="1"/>
    <row r="42" s="1" customFormat="1" ht="34.95" customHeight="1"/>
    <row r="43" s="1" customFormat="1" ht="34.95" customHeight="1"/>
    <row r="44" s="1" customFormat="1" ht="34.95" customHeight="1"/>
    <row r="45" s="1" customFormat="1" ht="34.95" customHeight="1"/>
    <row r="46" s="1" customFormat="1" ht="34.95" customHeight="1"/>
    <row r="47" s="1" customFormat="1" ht="34.95" customHeight="1"/>
    <row r="48" s="1" customFormat="1" ht="34.95" customHeight="1"/>
    <row r="49" s="1" customFormat="1" ht="34.95" customHeight="1"/>
    <row r="50" s="1" customFormat="1" ht="34.95" customHeight="1"/>
    <row r="51" s="1" customFormat="1" ht="34.95" customHeight="1"/>
    <row r="52" s="1" customFormat="1" ht="34.95" customHeight="1"/>
    <row r="53" s="1" customFormat="1" ht="34.95" customHeight="1"/>
    <row r="54" s="1" customFormat="1" ht="34.95" customHeight="1"/>
    <row r="55" s="1" customFormat="1" ht="34.95" customHeight="1"/>
    <row r="56" s="1" customFormat="1" ht="34.95" customHeight="1"/>
    <row r="57" s="1" customFormat="1" ht="34.95" customHeight="1"/>
    <row r="58" s="1" customFormat="1" ht="34.95" customHeight="1"/>
    <row r="59" s="1" customFormat="1" ht="34.95" customHeigh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</sheetData>
  <mergeCells count="12">
    <mergeCell ref="A1:K1"/>
    <mergeCell ref="H2:J2"/>
    <mergeCell ref="A12:E12"/>
    <mergeCell ref="A2:A3"/>
    <mergeCell ref="B2:B3"/>
    <mergeCell ref="B4:B11"/>
    <mergeCell ref="C2:C3"/>
    <mergeCell ref="C4:C11"/>
    <mergeCell ref="D2:D3"/>
    <mergeCell ref="D4:D11"/>
    <mergeCell ref="E2:E3"/>
    <mergeCell ref="F2:F3"/>
  </mergeCells>
  <dataValidations count="1">
    <dataValidation type="list" allowBlank="1" showInputMessage="1" showErrorMessage="1" sqref="F3:F14 F16:F95">
      <formula1>"FP,ILF,EIF,EI,EO,EQ"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workbookViewId="0">
      <selection activeCell="G2" sqref="G$1:K$1048576"/>
    </sheetView>
  </sheetViews>
  <sheetFormatPr defaultColWidth="8.89166666666667" defaultRowHeight="13.5"/>
  <cols>
    <col min="1" max="3" width="8.89166666666667" style="1"/>
    <col min="4" max="4" width="14.625" style="1" customWidth="1"/>
    <col min="5" max="5" width="26.125" style="1" customWidth="1"/>
    <col min="6" max="6" width="8.89166666666667" style="1"/>
    <col min="7" max="11" width="6.875" style="1" customWidth="1"/>
    <col min="12" max="16384" width="8.89166666666667" style="1"/>
  </cols>
  <sheetData>
    <row r="1" ht="20.25" spans="1:11">
      <c r="A1" s="27" t="s">
        <v>67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26" customHeight="1" spans="1:11">
      <c r="A2" s="28" t="s">
        <v>27</v>
      </c>
      <c r="B2" s="29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2.75" spans="1:11">
      <c r="A3" s="28"/>
      <c r="B3" s="31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40.05" customHeight="1" spans="1:11">
      <c r="A4" s="32">
        <v>1</v>
      </c>
      <c r="B4" s="33" t="s">
        <v>41</v>
      </c>
      <c r="C4" s="33" t="s">
        <v>68</v>
      </c>
      <c r="D4" s="33" t="s">
        <v>69</v>
      </c>
      <c r="E4" s="32" t="s">
        <v>70</v>
      </c>
      <c r="F4" s="32" t="s">
        <v>47</v>
      </c>
      <c r="G4" s="34">
        <f t="shared" ref="G4:G22" si="0">_xlfn.IFS(F4="EI",4,F4="EQ",4,F4="ILF",10,F4="EIF",7,F4="EO",5)</f>
        <v>4</v>
      </c>
      <c r="H4" s="34"/>
      <c r="I4" s="44"/>
      <c r="J4" s="44">
        <v>0.333333333333333</v>
      </c>
      <c r="K4" s="45">
        <f t="shared" ref="K4:K22" si="1">G4*SUM(H4:J4)</f>
        <v>1.33</v>
      </c>
    </row>
    <row r="5" ht="40.05" customHeight="1" spans="1:11">
      <c r="A5" s="32">
        <v>2</v>
      </c>
      <c r="B5" s="35"/>
      <c r="C5" s="35"/>
      <c r="D5" s="35"/>
      <c r="E5" s="32" t="s">
        <v>71</v>
      </c>
      <c r="F5" s="32" t="s">
        <v>47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40.05" customHeight="1" spans="1:11">
      <c r="A6" s="32">
        <v>3</v>
      </c>
      <c r="B6" s="35"/>
      <c r="C6" s="35"/>
      <c r="D6" s="52"/>
      <c r="E6" s="32" t="s">
        <v>72</v>
      </c>
      <c r="F6" s="32" t="s">
        <v>47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40.05" customHeight="1" spans="1:11">
      <c r="A7" s="32">
        <v>4</v>
      </c>
      <c r="B7" s="35"/>
      <c r="C7" s="35"/>
      <c r="D7" s="33" t="s">
        <v>73</v>
      </c>
      <c r="E7" s="32" t="s">
        <v>74</v>
      </c>
      <c r="F7" s="32" t="s">
        <v>45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40.05" customHeight="1" spans="1:11">
      <c r="A8" s="32">
        <v>5</v>
      </c>
      <c r="B8" s="35"/>
      <c r="C8" s="35"/>
      <c r="D8" s="35"/>
      <c r="E8" s="32" t="s">
        <v>75</v>
      </c>
      <c r="F8" s="32" t="s">
        <v>45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40.05" customHeight="1" spans="1:17">
      <c r="A9" s="32">
        <v>6</v>
      </c>
      <c r="B9" s="35"/>
      <c r="C9" s="35"/>
      <c r="D9" s="35"/>
      <c r="E9" s="32" t="s">
        <v>76</v>
      </c>
      <c r="F9" s="32" t="s">
        <v>45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  <c r="M9" s="2"/>
      <c r="N9" s="2"/>
      <c r="O9" s="2"/>
      <c r="P9" s="2"/>
      <c r="Q9" s="2"/>
    </row>
    <row r="10" ht="40.05" customHeight="1" spans="1:11">
      <c r="A10" s="32">
        <v>7</v>
      </c>
      <c r="B10" s="35"/>
      <c r="C10" s="35"/>
      <c r="D10" s="35"/>
      <c r="E10" s="32" t="s">
        <v>77</v>
      </c>
      <c r="F10" s="32" t="s">
        <v>45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40.05" customHeight="1" spans="1:11">
      <c r="A11" s="32">
        <v>8</v>
      </c>
      <c r="B11" s="35"/>
      <c r="C11" s="35"/>
      <c r="D11" s="35"/>
      <c r="E11" s="32" t="s">
        <v>78</v>
      </c>
      <c r="F11" s="32" t="s">
        <v>45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40.05" customHeight="1" spans="1:11">
      <c r="A12" s="32">
        <v>9</v>
      </c>
      <c r="B12" s="35"/>
      <c r="C12" s="35"/>
      <c r="D12" s="35"/>
      <c r="E12" s="32" t="s">
        <v>79</v>
      </c>
      <c r="F12" s="32" t="s">
        <v>45</v>
      </c>
      <c r="G12" s="34">
        <f t="shared" si="0"/>
        <v>4</v>
      </c>
      <c r="H12" s="34"/>
      <c r="I12" s="44"/>
      <c r="J12" s="44">
        <v>0.333333333333333</v>
      </c>
      <c r="K12" s="45">
        <f t="shared" si="1"/>
        <v>1.33</v>
      </c>
    </row>
    <row r="13" ht="39.6" customHeight="1" spans="1:11">
      <c r="A13" s="32">
        <v>10</v>
      </c>
      <c r="B13" s="35"/>
      <c r="C13" s="35"/>
      <c r="D13" s="52"/>
      <c r="E13" s="32" t="s">
        <v>80</v>
      </c>
      <c r="F13" s="32" t="s">
        <v>59</v>
      </c>
      <c r="G13" s="34">
        <f t="shared" si="0"/>
        <v>10</v>
      </c>
      <c r="H13" s="34"/>
      <c r="I13" s="44"/>
      <c r="J13" s="44">
        <v>0.333333333333333</v>
      </c>
      <c r="K13" s="45">
        <f t="shared" si="1"/>
        <v>3.33</v>
      </c>
    </row>
    <row r="14" ht="39.6" customHeight="1" spans="1:11">
      <c r="A14" s="32">
        <v>11</v>
      </c>
      <c r="B14" s="35"/>
      <c r="C14" s="35"/>
      <c r="D14" s="33" t="s">
        <v>81</v>
      </c>
      <c r="E14" s="32" t="s">
        <v>82</v>
      </c>
      <c r="F14" s="32" t="s">
        <v>45</v>
      </c>
      <c r="G14" s="34">
        <f t="shared" si="0"/>
        <v>4</v>
      </c>
      <c r="H14" s="34"/>
      <c r="I14" s="44"/>
      <c r="J14" s="44">
        <v>0.333333333333333</v>
      </c>
      <c r="K14" s="45">
        <f t="shared" si="1"/>
        <v>1.33</v>
      </c>
    </row>
    <row r="15" ht="39.6" customHeight="1" spans="1:11">
      <c r="A15" s="32">
        <v>12</v>
      </c>
      <c r="B15" s="35"/>
      <c r="C15" s="35"/>
      <c r="D15" s="35"/>
      <c r="E15" s="32" t="s">
        <v>83</v>
      </c>
      <c r="F15" s="32" t="s">
        <v>45</v>
      </c>
      <c r="G15" s="34">
        <f t="shared" si="0"/>
        <v>4</v>
      </c>
      <c r="H15" s="34"/>
      <c r="I15" s="44"/>
      <c r="J15" s="44">
        <v>0.333333333333333</v>
      </c>
      <c r="K15" s="45">
        <f t="shared" si="1"/>
        <v>1.33</v>
      </c>
    </row>
    <row r="16" ht="39.6" customHeight="1" spans="1:11">
      <c r="A16" s="32">
        <v>13</v>
      </c>
      <c r="B16" s="35"/>
      <c r="C16" s="35"/>
      <c r="D16" s="35"/>
      <c r="E16" s="32" t="s">
        <v>84</v>
      </c>
      <c r="F16" s="32" t="s">
        <v>47</v>
      </c>
      <c r="G16" s="34">
        <f t="shared" si="0"/>
        <v>4</v>
      </c>
      <c r="H16" s="34"/>
      <c r="I16" s="44"/>
      <c r="J16" s="44">
        <v>0.333333333333333</v>
      </c>
      <c r="K16" s="45">
        <f t="shared" si="1"/>
        <v>1.33</v>
      </c>
    </row>
    <row r="17" ht="39.6" customHeight="1" spans="1:11">
      <c r="A17" s="32">
        <v>14</v>
      </c>
      <c r="B17" s="35"/>
      <c r="C17" s="35"/>
      <c r="D17" s="35"/>
      <c r="E17" s="32" t="s">
        <v>85</v>
      </c>
      <c r="F17" s="32" t="s">
        <v>47</v>
      </c>
      <c r="G17" s="34">
        <f t="shared" si="0"/>
        <v>4</v>
      </c>
      <c r="H17" s="34"/>
      <c r="I17" s="44"/>
      <c r="J17" s="44">
        <v>0.333333333333333</v>
      </c>
      <c r="K17" s="45">
        <f t="shared" si="1"/>
        <v>1.33</v>
      </c>
    </row>
    <row r="18" ht="39.6" customHeight="1" spans="1:11">
      <c r="A18" s="32">
        <v>15</v>
      </c>
      <c r="B18" s="35"/>
      <c r="C18" s="35"/>
      <c r="D18" s="35"/>
      <c r="E18" s="32" t="s">
        <v>86</v>
      </c>
      <c r="F18" s="32" t="s">
        <v>47</v>
      </c>
      <c r="G18" s="34">
        <f t="shared" si="0"/>
        <v>4</v>
      </c>
      <c r="H18" s="34"/>
      <c r="I18" s="44"/>
      <c r="J18" s="44">
        <v>0.333333333333333</v>
      </c>
      <c r="K18" s="45">
        <f t="shared" si="1"/>
        <v>1.33</v>
      </c>
    </row>
    <row r="19" ht="39.6" customHeight="1" spans="1:11">
      <c r="A19" s="32">
        <v>16</v>
      </c>
      <c r="B19" s="35"/>
      <c r="C19" s="35"/>
      <c r="D19" s="35"/>
      <c r="E19" s="32" t="s">
        <v>87</v>
      </c>
      <c r="F19" s="32" t="s">
        <v>47</v>
      </c>
      <c r="G19" s="34">
        <f t="shared" si="0"/>
        <v>4</v>
      </c>
      <c r="H19" s="34"/>
      <c r="I19" s="44"/>
      <c r="J19" s="44">
        <v>0.333333333333333</v>
      </c>
      <c r="K19" s="45">
        <f t="shared" si="1"/>
        <v>1.33</v>
      </c>
    </row>
    <row r="20" ht="39.6" customHeight="1" spans="1:11">
      <c r="A20" s="32">
        <v>17</v>
      </c>
      <c r="B20" s="35"/>
      <c r="C20" s="35"/>
      <c r="D20" s="35"/>
      <c r="E20" s="32" t="s">
        <v>88</v>
      </c>
      <c r="F20" s="32" t="s">
        <v>47</v>
      </c>
      <c r="G20" s="34">
        <f t="shared" si="0"/>
        <v>4</v>
      </c>
      <c r="H20" s="34"/>
      <c r="I20" s="44"/>
      <c r="J20" s="44">
        <v>0.333333333333333</v>
      </c>
      <c r="K20" s="45">
        <f t="shared" si="1"/>
        <v>1.33</v>
      </c>
    </row>
    <row r="21" ht="39.6" customHeight="1" spans="1:11">
      <c r="A21" s="32">
        <v>18</v>
      </c>
      <c r="B21" s="35"/>
      <c r="C21" s="35"/>
      <c r="D21" s="35"/>
      <c r="E21" s="32" t="s">
        <v>89</v>
      </c>
      <c r="F21" s="32" t="s">
        <v>47</v>
      </c>
      <c r="G21" s="34">
        <f t="shared" si="0"/>
        <v>4</v>
      </c>
      <c r="H21" s="34"/>
      <c r="I21" s="44"/>
      <c r="J21" s="44">
        <v>0.333333333333333</v>
      </c>
      <c r="K21" s="45">
        <f t="shared" si="1"/>
        <v>1.33</v>
      </c>
    </row>
    <row r="22" ht="39.6" customHeight="1" spans="1:11">
      <c r="A22" s="32">
        <v>19</v>
      </c>
      <c r="B22" s="35"/>
      <c r="C22" s="35"/>
      <c r="D22" s="35"/>
      <c r="E22" s="32" t="s">
        <v>90</v>
      </c>
      <c r="F22" s="32" t="s">
        <v>47</v>
      </c>
      <c r="G22" s="34">
        <f t="shared" si="0"/>
        <v>4</v>
      </c>
      <c r="H22" s="34"/>
      <c r="I22" s="44"/>
      <c r="J22" s="44">
        <v>0.333333333333333</v>
      </c>
      <c r="K22" s="45">
        <f t="shared" si="1"/>
        <v>1.33</v>
      </c>
    </row>
    <row r="23" ht="39.6" customHeight="1" spans="1:11">
      <c r="A23" s="32">
        <v>20</v>
      </c>
      <c r="B23" s="35"/>
      <c r="C23" s="35"/>
      <c r="D23" s="35"/>
      <c r="E23" s="32" t="s">
        <v>91</v>
      </c>
      <c r="F23" s="32" t="s">
        <v>47</v>
      </c>
      <c r="G23" s="34">
        <f t="shared" ref="G23:G36" si="2">_xlfn.IFS(F23="EI",4,F23="EQ",4,F23="ILF",10,F23="EIF",7,F23="EO",5)</f>
        <v>4</v>
      </c>
      <c r="H23" s="34"/>
      <c r="I23" s="44"/>
      <c r="J23" s="44">
        <v>0.333333333333333</v>
      </c>
      <c r="K23" s="45">
        <f t="shared" ref="K23:K36" si="3">G23*SUM(H23:J23)</f>
        <v>1.33</v>
      </c>
    </row>
    <row r="24" ht="39.6" customHeight="1" spans="1:11">
      <c r="A24" s="32">
        <v>21</v>
      </c>
      <c r="B24" s="35"/>
      <c r="C24" s="35"/>
      <c r="D24" s="35"/>
      <c r="E24" s="32" t="s">
        <v>92</v>
      </c>
      <c r="F24" s="32" t="s">
        <v>47</v>
      </c>
      <c r="G24" s="34">
        <f t="shared" si="2"/>
        <v>4</v>
      </c>
      <c r="H24" s="34"/>
      <c r="I24" s="44"/>
      <c r="J24" s="44">
        <v>0.333333333333333</v>
      </c>
      <c r="K24" s="45">
        <f t="shared" si="3"/>
        <v>1.33</v>
      </c>
    </row>
    <row r="25" ht="39.6" customHeight="1" spans="1:11">
      <c r="A25" s="32">
        <v>22</v>
      </c>
      <c r="B25" s="35"/>
      <c r="C25" s="35"/>
      <c r="D25" s="35"/>
      <c r="E25" s="32" t="s">
        <v>93</v>
      </c>
      <c r="F25" s="32" t="s">
        <v>47</v>
      </c>
      <c r="G25" s="34">
        <f t="shared" si="2"/>
        <v>4</v>
      </c>
      <c r="H25" s="34"/>
      <c r="I25" s="44"/>
      <c r="J25" s="44">
        <v>0.333333333333333</v>
      </c>
      <c r="K25" s="45">
        <f t="shared" si="3"/>
        <v>1.33</v>
      </c>
    </row>
    <row r="26" ht="39.6" customHeight="1" spans="1:11">
      <c r="A26" s="32">
        <v>23</v>
      </c>
      <c r="B26" s="35"/>
      <c r="C26" s="35"/>
      <c r="D26" s="35"/>
      <c r="E26" s="32" t="s">
        <v>94</v>
      </c>
      <c r="F26" s="32" t="s">
        <v>47</v>
      </c>
      <c r="G26" s="34">
        <f t="shared" si="2"/>
        <v>4</v>
      </c>
      <c r="H26" s="34"/>
      <c r="I26" s="44"/>
      <c r="J26" s="44">
        <v>0.333333333333333</v>
      </c>
      <c r="K26" s="45">
        <f t="shared" si="3"/>
        <v>1.33</v>
      </c>
    </row>
    <row r="27" ht="39.6" customHeight="1" spans="1:11">
      <c r="A27" s="32">
        <v>24</v>
      </c>
      <c r="B27" s="35"/>
      <c r="C27" s="35"/>
      <c r="D27" s="35"/>
      <c r="E27" s="32" t="s">
        <v>95</v>
      </c>
      <c r="F27" s="32" t="s">
        <v>47</v>
      </c>
      <c r="G27" s="34">
        <f t="shared" si="2"/>
        <v>4</v>
      </c>
      <c r="H27" s="34"/>
      <c r="I27" s="44"/>
      <c r="J27" s="44">
        <v>0.333333333333333</v>
      </c>
      <c r="K27" s="45">
        <f t="shared" si="3"/>
        <v>1.33</v>
      </c>
    </row>
    <row r="28" ht="39.6" customHeight="1" spans="1:11">
      <c r="A28" s="32">
        <v>25</v>
      </c>
      <c r="B28" s="35"/>
      <c r="C28" s="35"/>
      <c r="D28" s="35"/>
      <c r="E28" s="32" t="s">
        <v>96</v>
      </c>
      <c r="F28" s="32" t="s">
        <v>47</v>
      </c>
      <c r="G28" s="34">
        <f t="shared" si="2"/>
        <v>4</v>
      </c>
      <c r="H28" s="34"/>
      <c r="I28" s="44"/>
      <c r="J28" s="44">
        <v>0.333333333333333</v>
      </c>
      <c r="K28" s="45">
        <f t="shared" si="3"/>
        <v>1.33</v>
      </c>
    </row>
    <row r="29" ht="39.6" customHeight="1" spans="1:11">
      <c r="A29" s="32">
        <v>26</v>
      </c>
      <c r="B29" s="35"/>
      <c r="C29" s="35"/>
      <c r="D29" s="35"/>
      <c r="E29" s="32" t="s">
        <v>97</v>
      </c>
      <c r="F29" s="32" t="s">
        <v>45</v>
      </c>
      <c r="G29" s="34">
        <f t="shared" si="2"/>
        <v>4</v>
      </c>
      <c r="H29" s="34"/>
      <c r="I29" s="44"/>
      <c r="J29" s="44">
        <v>0.333333333333333</v>
      </c>
      <c r="K29" s="45">
        <f t="shared" si="3"/>
        <v>1.33</v>
      </c>
    </row>
    <row r="30" ht="39.6" customHeight="1" spans="1:11">
      <c r="A30" s="32">
        <v>27</v>
      </c>
      <c r="B30" s="35"/>
      <c r="C30" s="35"/>
      <c r="D30" s="52"/>
      <c r="E30" s="32" t="s">
        <v>98</v>
      </c>
      <c r="F30" s="32" t="s">
        <v>47</v>
      </c>
      <c r="G30" s="34">
        <f t="shared" si="2"/>
        <v>4</v>
      </c>
      <c r="H30" s="34"/>
      <c r="I30" s="44"/>
      <c r="J30" s="44">
        <v>0.333333333333333</v>
      </c>
      <c r="K30" s="45">
        <f t="shared" si="3"/>
        <v>1.33</v>
      </c>
    </row>
    <row r="31" ht="39.6" customHeight="1" spans="1:11">
      <c r="A31" s="32">
        <v>28</v>
      </c>
      <c r="B31" s="35"/>
      <c r="C31" s="35"/>
      <c r="D31" s="33" t="s">
        <v>99</v>
      </c>
      <c r="E31" s="32" t="s">
        <v>100</v>
      </c>
      <c r="F31" s="32" t="s">
        <v>45</v>
      </c>
      <c r="G31" s="34">
        <f t="shared" si="2"/>
        <v>4</v>
      </c>
      <c r="H31" s="34"/>
      <c r="I31" s="44"/>
      <c r="J31" s="44">
        <v>0.333333333333333</v>
      </c>
      <c r="K31" s="45">
        <f t="shared" si="3"/>
        <v>1.33</v>
      </c>
    </row>
    <row r="32" ht="39.6" customHeight="1" spans="1:11">
      <c r="A32" s="32">
        <v>29</v>
      </c>
      <c r="B32" s="35"/>
      <c r="C32" s="35"/>
      <c r="D32" s="35"/>
      <c r="E32" s="32" t="s">
        <v>101</v>
      </c>
      <c r="F32" s="32" t="s">
        <v>45</v>
      </c>
      <c r="G32" s="34">
        <f t="shared" si="2"/>
        <v>4</v>
      </c>
      <c r="H32" s="34"/>
      <c r="I32" s="44"/>
      <c r="J32" s="44">
        <v>0.333333333333333</v>
      </c>
      <c r="K32" s="45">
        <f t="shared" si="3"/>
        <v>1.33</v>
      </c>
    </row>
    <row r="33" ht="39.6" customHeight="1" spans="1:11">
      <c r="A33" s="32">
        <v>30</v>
      </c>
      <c r="B33" s="35"/>
      <c r="C33" s="35"/>
      <c r="D33" s="35"/>
      <c r="E33" s="32" t="s">
        <v>102</v>
      </c>
      <c r="F33" s="32" t="s">
        <v>47</v>
      </c>
      <c r="G33" s="34">
        <f t="shared" si="2"/>
        <v>4</v>
      </c>
      <c r="H33" s="34"/>
      <c r="I33" s="44"/>
      <c r="J33" s="44">
        <v>0.333333333333333</v>
      </c>
      <c r="K33" s="45">
        <f t="shared" si="3"/>
        <v>1.33</v>
      </c>
    </row>
    <row r="34" ht="39.6" customHeight="1" spans="1:11">
      <c r="A34" s="32">
        <v>31</v>
      </c>
      <c r="B34" s="35"/>
      <c r="C34" s="35"/>
      <c r="D34" s="35"/>
      <c r="E34" s="32" t="s">
        <v>103</v>
      </c>
      <c r="F34" s="32" t="s">
        <v>47</v>
      </c>
      <c r="G34" s="34">
        <f t="shared" si="2"/>
        <v>4</v>
      </c>
      <c r="H34" s="34"/>
      <c r="I34" s="44"/>
      <c r="J34" s="44">
        <v>0.333333333333333</v>
      </c>
      <c r="K34" s="45">
        <f t="shared" si="3"/>
        <v>1.33</v>
      </c>
    </row>
    <row r="35" ht="39.6" customHeight="1" spans="1:11">
      <c r="A35" s="32">
        <v>32</v>
      </c>
      <c r="B35" s="35"/>
      <c r="C35" s="35"/>
      <c r="D35" s="35"/>
      <c r="E35" s="32" t="s">
        <v>104</v>
      </c>
      <c r="F35" s="32" t="s">
        <v>62</v>
      </c>
      <c r="G35" s="34">
        <f t="shared" si="2"/>
        <v>5</v>
      </c>
      <c r="H35" s="34"/>
      <c r="I35" s="44"/>
      <c r="J35" s="44">
        <v>0.333333333333333</v>
      </c>
      <c r="K35" s="45">
        <f t="shared" si="3"/>
        <v>1.67</v>
      </c>
    </row>
    <row r="36" ht="39.6" customHeight="1" spans="1:11">
      <c r="A36" s="32">
        <v>33</v>
      </c>
      <c r="B36" s="35"/>
      <c r="C36" s="35"/>
      <c r="D36" s="52"/>
      <c r="E36" s="32" t="s">
        <v>105</v>
      </c>
      <c r="F36" s="32" t="s">
        <v>47</v>
      </c>
      <c r="G36" s="34">
        <f t="shared" si="2"/>
        <v>4</v>
      </c>
      <c r="H36" s="34"/>
      <c r="I36" s="44"/>
      <c r="J36" s="44">
        <v>0.333333333333333</v>
      </c>
      <c r="K36" s="45">
        <f t="shared" si="3"/>
        <v>1.33</v>
      </c>
    </row>
    <row r="37" ht="40.05" customHeight="1" spans="1:11">
      <c r="A37" s="36" t="s">
        <v>54</v>
      </c>
      <c r="B37" s="37"/>
      <c r="C37" s="37"/>
      <c r="D37" s="37"/>
      <c r="E37" s="38"/>
      <c r="F37" s="39"/>
      <c r="G37" s="40">
        <f>SUM(G4:G36)</f>
        <v>139</v>
      </c>
      <c r="H37" s="34"/>
      <c r="I37" s="34"/>
      <c r="J37" s="34"/>
      <c r="K37" s="45">
        <f>SUM(K4:K36)</f>
        <v>46.23</v>
      </c>
    </row>
  </sheetData>
  <mergeCells count="15">
    <mergeCell ref="A1:K1"/>
    <mergeCell ref="H2:J2"/>
    <mergeCell ref="A37:E37"/>
    <mergeCell ref="A2:A3"/>
    <mergeCell ref="B2:B3"/>
    <mergeCell ref="B4:B36"/>
    <mergeCell ref="C2:C3"/>
    <mergeCell ref="C4:C36"/>
    <mergeCell ref="D2:D3"/>
    <mergeCell ref="D4:D6"/>
    <mergeCell ref="D7:D13"/>
    <mergeCell ref="D14:D30"/>
    <mergeCell ref="D31:D36"/>
    <mergeCell ref="E2:E3"/>
    <mergeCell ref="F2:F3"/>
  </mergeCells>
  <dataValidations count="1">
    <dataValidation type="list" allowBlank="1" showInputMessage="1" showErrorMessage="1" sqref="F3:F37">
      <formula1>"FP,ILF,EIF,EI,EO,EQ"</formula1>
    </dataValidation>
  </dataValidations>
  <pageMargins left="0.7" right="0.7" top="0.75" bottom="0.75" header="0.3" footer="0.3"/>
  <pageSetup paperSize="9" scale="8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selection activeCell="A2" sqref="A$1:D$1048576"/>
    </sheetView>
  </sheetViews>
  <sheetFormatPr defaultColWidth="8.89166666666667" defaultRowHeight="13.5"/>
  <cols>
    <col min="1" max="4" width="10.375" style="1" customWidth="1"/>
    <col min="5" max="5" width="15.775" style="1" customWidth="1"/>
    <col min="6" max="16384" width="8.89166666666667" style="1"/>
  </cols>
  <sheetData>
    <row r="1" ht="20.25" spans="1:11">
      <c r="A1" s="5" t="s">
        <v>106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6" t="s">
        <v>27</v>
      </c>
      <c r="B2" s="7" t="s">
        <v>28</v>
      </c>
      <c r="C2" s="6" t="s">
        <v>29</v>
      </c>
      <c r="D2" s="6" t="s">
        <v>30</v>
      </c>
      <c r="E2" s="6" t="s">
        <v>31</v>
      </c>
      <c r="F2" s="6" t="s">
        <v>32</v>
      </c>
      <c r="G2" s="8" t="s">
        <v>33</v>
      </c>
      <c r="H2" s="8" t="s">
        <v>34</v>
      </c>
      <c r="I2" s="8"/>
      <c r="J2" s="8"/>
      <c r="K2" s="19" t="s">
        <v>35</v>
      </c>
    </row>
    <row r="3" ht="42.75" spans="1:11">
      <c r="A3" s="6"/>
      <c r="B3" s="9"/>
      <c r="C3" s="6"/>
      <c r="D3" s="6"/>
      <c r="E3" s="6"/>
      <c r="F3" s="6"/>
      <c r="G3" s="8" t="s">
        <v>36</v>
      </c>
      <c r="H3" s="8" t="s">
        <v>37</v>
      </c>
      <c r="I3" s="8" t="s">
        <v>38</v>
      </c>
      <c r="J3" s="20" t="s">
        <v>39</v>
      </c>
      <c r="K3" s="19" t="s">
        <v>40</v>
      </c>
    </row>
    <row r="4" ht="40.05" customHeight="1" spans="1:11">
      <c r="A4" s="10">
        <v>1</v>
      </c>
      <c r="B4" s="11" t="s">
        <v>41</v>
      </c>
      <c r="C4" s="11" t="s">
        <v>107</v>
      </c>
      <c r="D4" s="11" t="s">
        <v>108</v>
      </c>
      <c r="E4" s="10" t="s">
        <v>109</v>
      </c>
      <c r="F4" s="10" t="s">
        <v>45</v>
      </c>
      <c r="G4" s="12">
        <f t="shared" ref="G4:G22" si="0">_xlfn.IFS(F4="EI",4,F4="EQ",4,F4="ILF",10,F4="EIF",7,F4="EO",5)</f>
        <v>4</v>
      </c>
      <c r="H4" s="12"/>
      <c r="I4" s="21"/>
      <c r="J4" s="21">
        <v>0.333333333333333</v>
      </c>
      <c r="K4" s="23">
        <f t="shared" ref="K4:K22" si="1">G4*SUM(H4:J4)</f>
        <v>1.33</v>
      </c>
    </row>
    <row r="5" ht="40.05" customHeight="1" spans="1:11">
      <c r="A5" s="10">
        <v>2</v>
      </c>
      <c r="B5" s="13"/>
      <c r="C5" s="13"/>
      <c r="D5" s="13"/>
      <c r="E5" s="10" t="s">
        <v>110</v>
      </c>
      <c r="F5" s="10" t="s">
        <v>47</v>
      </c>
      <c r="G5" s="12">
        <f t="shared" si="0"/>
        <v>4</v>
      </c>
      <c r="H5" s="12"/>
      <c r="I5" s="21"/>
      <c r="J5" s="21">
        <v>0.333333333333333</v>
      </c>
      <c r="K5" s="23">
        <f t="shared" si="1"/>
        <v>1.33</v>
      </c>
    </row>
    <row r="6" ht="40.05" customHeight="1" spans="1:11">
      <c r="A6" s="10">
        <v>3</v>
      </c>
      <c r="B6" s="13"/>
      <c r="C6" s="13"/>
      <c r="D6" s="13"/>
      <c r="E6" s="10" t="s">
        <v>111</v>
      </c>
      <c r="F6" s="10" t="s">
        <v>45</v>
      </c>
      <c r="G6" s="12">
        <f t="shared" si="0"/>
        <v>4</v>
      </c>
      <c r="H6" s="12"/>
      <c r="I6" s="21"/>
      <c r="J6" s="21">
        <v>0.333333333333333</v>
      </c>
      <c r="K6" s="23">
        <f t="shared" si="1"/>
        <v>1.33</v>
      </c>
    </row>
    <row r="7" ht="40.05" customHeight="1" spans="1:11">
      <c r="A7" s="10">
        <v>4</v>
      </c>
      <c r="B7" s="13"/>
      <c r="C7" s="13"/>
      <c r="D7" s="13"/>
      <c r="E7" s="10" t="s">
        <v>112</v>
      </c>
      <c r="F7" s="10" t="s">
        <v>45</v>
      </c>
      <c r="G7" s="12">
        <f t="shared" si="0"/>
        <v>4</v>
      </c>
      <c r="H7" s="12"/>
      <c r="I7" s="21"/>
      <c r="J7" s="21">
        <v>0.333333333333333</v>
      </c>
      <c r="K7" s="23">
        <f t="shared" si="1"/>
        <v>1.33</v>
      </c>
    </row>
    <row r="8" ht="40.05" customHeight="1" spans="1:11">
      <c r="A8" s="10">
        <v>5</v>
      </c>
      <c r="B8" s="13"/>
      <c r="C8" s="13"/>
      <c r="D8" s="13"/>
      <c r="E8" s="10" t="s">
        <v>113</v>
      </c>
      <c r="F8" s="10" t="s">
        <v>45</v>
      </c>
      <c r="G8" s="12">
        <f t="shared" si="0"/>
        <v>4</v>
      </c>
      <c r="H8" s="12"/>
      <c r="I8" s="21"/>
      <c r="J8" s="21">
        <v>0.333333333333333</v>
      </c>
      <c r="K8" s="23">
        <f t="shared" si="1"/>
        <v>1.33</v>
      </c>
    </row>
    <row r="9" ht="40.05" customHeight="1" spans="1:11">
      <c r="A9" s="10"/>
      <c r="B9" s="13"/>
      <c r="C9" s="13"/>
      <c r="D9" s="13"/>
      <c r="E9" s="10" t="s">
        <v>114</v>
      </c>
      <c r="F9" s="10" t="s">
        <v>45</v>
      </c>
      <c r="G9" s="12">
        <f t="shared" ref="G9" si="2">_xlfn.IFS(F9="EI",4,F9="EQ",4,F9="ILF",10,F9="EIF",7,F9="EO",5)</f>
        <v>4</v>
      </c>
      <c r="H9" s="12"/>
      <c r="I9" s="21"/>
      <c r="J9" s="21">
        <v>0.333333333333333</v>
      </c>
      <c r="K9" s="23">
        <f t="shared" ref="K9" si="3">G9*SUM(H9:J9)</f>
        <v>1.33</v>
      </c>
    </row>
    <row r="10" ht="40.05" customHeight="1" spans="1:11">
      <c r="A10" s="10">
        <v>6</v>
      </c>
      <c r="B10" s="13"/>
      <c r="C10" s="13"/>
      <c r="D10" s="13"/>
      <c r="E10" s="10" t="s">
        <v>115</v>
      </c>
      <c r="F10" s="10" t="s">
        <v>45</v>
      </c>
      <c r="G10" s="12">
        <f t="shared" si="0"/>
        <v>4</v>
      </c>
      <c r="H10" s="12"/>
      <c r="I10" s="21"/>
      <c r="J10" s="21">
        <v>0.333333333333333</v>
      </c>
      <c r="K10" s="23">
        <f t="shared" si="1"/>
        <v>1.33</v>
      </c>
    </row>
    <row r="11" ht="40.05" customHeight="1" spans="1:11">
      <c r="A11" s="10">
        <v>7</v>
      </c>
      <c r="B11" s="13"/>
      <c r="C11" s="13"/>
      <c r="D11" s="13"/>
      <c r="E11" s="10" t="s">
        <v>116</v>
      </c>
      <c r="F11" s="10" t="s">
        <v>45</v>
      </c>
      <c r="G11" s="12">
        <f t="shared" si="0"/>
        <v>4</v>
      </c>
      <c r="H11" s="12"/>
      <c r="I11" s="21"/>
      <c r="J11" s="21">
        <v>0.333333333333333</v>
      </c>
      <c r="K11" s="23">
        <f t="shared" si="1"/>
        <v>1.33</v>
      </c>
    </row>
    <row r="12" ht="40.05" customHeight="1" spans="1:11">
      <c r="A12" s="10">
        <v>8</v>
      </c>
      <c r="B12" s="13"/>
      <c r="C12" s="13"/>
      <c r="D12" s="13"/>
      <c r="E12" s="10" t="s">
        <v>117</v>
      </c>
      <c r="F12" s="10" t="s">
        <v>45</v>
      </c>
      <c r="G12" s="12">
        <f t="shared" si="0"/>
        <v>4</v>
      </c>
      <c r="H12" s="12"/>
      <c r="I12" s="21"/>
      <c r="J12" s="21">
        <v>0.333333333333333</v>
      </c>
      <c r="K12" s="23">
        <f t="shared" si="1"/>
        <v>1.33</v>
      </c>
    </row>
    <row r="13" ht="40.05" customHeight="1" spans="1:11">
      <c r="A13" s="10">
        <v>9</v>
      </c>
      <c r="B13" s="13"/>
      <c r="C13" s="13"/>
      <c r="D13" s="13"/>
      <c r="E13" s="10" t="s">
        <v>118</v>
      </c>
      <c r="F13" s="10" t="s">
        <v>45</v>
      </c>
      <c r="G13" s="12">
        <f t="shared" si="0"/>
        <v>4</v>
      </c>
      <c r="H13" s="12"/>
      <c r="I13" s="21"/>
      <c r="J13" s="21">
        <v>0.333333333333333</v>
      </c>
      <c r="K13" s="23">
        <f t="shared" si="1"/>
        <v>1.33</v>
      </c>
    </row>
    <row r="14" ht="40.05" customHeight="1" spans="1:11">
      <c r="A14" s="10">
        <v>10</v>
      </c>
      <c r="B14" s="13"/>
      <c r="C14" s="13"/>
      <c r="D14" s="13"/>
      <c r="E14" s="10" t="s">
        <v>119</v>
      </c>
      <c r="F14" s="10" t="s">
        <v>45</v>
      </c>
      <c r="G14" s="12">
        <f t="shared" si="0"/>
        <v>4</v>
      </c>
      <c r="H14" s="12"/>
      <c r="I14" s="21"/>
      <c r="J14" s="21">
        <v>0.333333333333333</v>
      </c>
      <c r="K14" s="23">
        <f t="shared" si="1"/>
        <v>1.33</v>
      </c>
    </row>
    <row r="15" ht="40.05" customHeight="1" spans="1:11">
      <c r="A15" s="10">
        <v>11</v>
      </c>
      <c r="B15" s="13"/>
      <c r="C15" s="13"/>
      <c r="D15" s="13"/>
      <c r="E15" s="10" t="s">
        <v>120</v>
      </c>
      <c r="F15" s="10" t="s">
        <v>45</v>
      </c>
      <c r="G15" s="12">
        <f t="shared" si="0"/>
        <v>4</v>
      </c>
      <c r="H15" s="12"/>
      <c r="I15" s="21"/>
      <c r="J15" s="21">
        <v>0.333333333333333</v>
      </c>
      <c r="K15" s="23">
        <f t="shared" si="1"/>
        <v>1.33</v>
      </c>
    </row>
    <row r="16" ht="40.05" customHeight="1" spans="1:11">
      <c r="A16" s="10">
        <v>12</v>
      </c>
      <c r="B16" s="13"/>
      <c r="C16" s="13"/>
      <c r="D16" s="59"/>
      <c r="E16" s="10" t="s">
        <v>121</v>
      </c>
      <c r="F16" s="10" t="s">
        <v>45</v>
      </c>
      <c r="G16" s="12">
        <f t="shared" si="0"/>
        <v>4</v>
      </c>
      <c r="H16" s="12"/>
      <c r="I16" s="21"/>
      <c r="J16" s="21">
        <v>0.333333333333333</v>
      </c>
      <c r="K16" s="23">
        <f t="shared" si="1"/>
        <v>1.33</v>
      </c>
    </row>
    <row r="17" ht="40.05" customHeight="1" spans="1:11">
      <c r="A17" s="10">
        <v>13</v>
      </c>
      <c r="B17" s="13"/>
      <c r="C17" s="13"/>
      <c r="D17" s="11" t="s">
        <v>122</v>
      </c>
      <c r="E17" s="10" t="s">
        <v>109</v>
      </c>
      <c r="F17" s="10" t="s">
        <v>45</v>
      </c>
      <c r="G17" s="12">
        <f t="shared" si="0"/>
        <v>4</v>
      </c>
      <c r="H17" s="12"/>
      <c r="I17" s="21"/>
      <c r="J17" s="21">
        <v>0.333333333333333</v>
      </c>
      <c r="K17" s="23">
        <f t="shared" si="1"/>
        <v>1.33</v>
      </c>
    </row>
    <row r="18" ht="40.05" customHeight="1" spans="1:11">
      <c r="A18" s="10">
        <v>14</v>
      </c>
      <c r="B18" s="13"/>
      <c r="C18" s="13"/>
      <c r="D18" s="13"/>
      <c r="E18" s="10" t="s">
        <v>110</v>
      </c>
      <c r="F18" s="10" t="s">
        <v>47</v>
      </c>
      <c r="G18" s="12">
        <f t="shared" si="0"/>
        <v>4</v>
      </c>
      <c r="H18" s="12"/>
      <c r="I18" s="21"/>
      <c r="J18" s="21">
        <v>0.333333333333333</v>
      </c>
      <c r="K18" s="23">
        <f t="shared" si="1"/>
        <v>1.33</v>
      </c>
    </row>
    <row r="19" ht="40.05" customHeight="1" spans="1:11">
      <c r="A19" s="10">
        <v>15</v>
      </c>
      <c r="B19" s="13"/>
      <c r="C19" s="13"/>
      <c r="D19" s="13"/>
      <c r="E19" s="10" t="s">
        <v>123</v>
      </c>
      <c r="F19" s="10" t="s">
        <v>45</v>
      </c>
      <c r="G19" s="12">
        <f t="shared" si="0"/>
        <v>4</v>
      </c>
      <c r="H19" s="12"/>
      <c r="I19" s="21"/>
      <c r="J19" s="21">
        <v>0.333333333333333</v>
      </c>
      <c r="K19" s="23">
        <f t="shared" si="1"/>
        <v>1.33</v>
      </c>
    </row>
    <row r="20" ht="40.05" customHeight="1" spans="1:11">
      <c r="A20" s="10">
        <v>16</v>
      </c>
      <c r="B20" s="13"/>
      <c r="C20" s="13"/>
      <c r="D20" s="13"/>
      <c r="E20" s="10" t="s">
        <v>115</v>
      </c>
      <c r="F20" s="10" t="s">
        <v>45</v>
      </c>
      <c r="G20" s="12">
        <f t="shared" ref="G20:G21" si="4">_xlfn.IFS(F20="EI",4,F20="EQ",4,F20="ILF",10,F20="EIF",7,F20="EO",5)</f>
        <v>4</v>
      </c>
      <c r="H20" s="12"/>
      <c r="I20" s="21"/>
      <c r="J20" s="21">
        <v>0.333333333333333</v>
      </c>
      <c r="K20" s="23">
        <f t="shared" ref="K20:K21" si="5">G20*SUM(H20:J20)</f>
        <v>1.33</v>
      </c>
    </row>
    <row r="21" ht="40.05" customHeight="1" spans="1:11">
      <c r="A21" s="10"/>
      <c r="B21" s="13"/>
      <c r="C21" s="13"/>
      <c r="D21" s="13"/>
      <c r="E21" s="10" t="s">
        <v>116</v>
      </c>
      <c r="F21" s="10" t="s">
        <v>45</v>
      </c>
      <c r="G21" s="12">
        <f t="shared" si="4"/>
        <v>4</v>
      </c>
      <c r="H21" s="12"/>
      <c r="I21" s="21"/>
      <c r="J21" s="21">
        <v>0.333333333333333</v>
      </c>
      <c r="K21" s="23">
        <f t="shared" si="5"/>
        <v>1.33</v>
      </c>
    </row>
    <row r="22" ht="40.05" customHeight="1" spans="1:11">
      <c r="A22" s="10">
        <v>17</v>
      </c>
      <c r="B22" s="13"/>
      <c r="C22" s="13"/>
      <c r="D22" s="13"/>
      <c r="E22" s="10" t="s">
        <v>124</v>
      </c>
      <c r="F22" s="10" t="s">
        <v>45</v>
      </c>
      <c r="G22" s="12">
        <f t="shared" si="0"/>
        <v>4</v>
      </c>
      <c r="H22" s="12"/>
      <c r="I22" s="21"/>
      <c r="J22" s="21">
        <v>0.333333333333333</v>
      </c>
      <c r="K22" s="23">
        <f t="shared" si="1"/>
        <v>1.33</v>
      </c>
    </row>
    <row r="23" ht="40.05" customHeight="1" spans="1:11">
      <c r="A23" s="10">
        <v>18</v>
      </c>
      <c r="B23" s="13"/>
      <c r="C23" s="13"/>
      <c r="D23" s="13"/>
      <c r="E23" s="10" t="s">
        <v>125</v>
      </c>
      <c r="F23" s="10" t="s">
        <v>45</v>
      </c>
      <c r="G23" s="12">
        <f t="shared" ref="G23:G27" si="6">_xlfn.IFS(F23="EI",4,F23="EQ",4,F23="ILF",10,F23="EIF",7,F23="EO",5)</f>
        <v>4</v>
      </c>
      <c r="H23" s="12"/>
      <c r="I23" s="21"/>
      <c r="J23" s="21">
        <v>0.333333333333333</v>
      </c>
      <c r="K23" s="23">
        <f t="shared" ref="K23:K27" si="7">G23*SUM(H23:J23)</f>
        <v>1.33</v>
      </c>
    </row>
    <row r="24" ht="40.05" customHeight="1" spans="1:11">
      <c r="A24" s="10">
        <v>19</v>
      </c>
      <c r="B24" s="13"/>
      <c r="C24" s="13"/>
      <c r="D24" s="13"/>
      <c r="E24" s="10" t="s">
        <v>126</v>
      </c>
      <c r="F24" s="10" t="s">
        <v>45</v>
      </c>
      <c r="G24" s="12">
        <f t="shared" si="6"/>
        <v>4</v>
      </c>
      <c r="H24" s="12"/>
      <c r="I24" s="21"/>
      <c r="J24" s="21">
        <v>0.333333333333333</v>
      </c>
      <c r="K24" s="23">
        <f t="shared" si="7"/>
        <v>1.33</v>
      </c>
    </row>
    <row r="25" ht="40.05" customHeight="1" spans="1:11">
      <c r="A25" s="10">
        <v>20</v>
      </c>
      <c r="B25" s="13"/>
      <c r="C25" s="13"/>
      <c r="D25" s="13"/>
      <c r="E25" s="10" t="s">
        <v>127</v>
      </c>
      <c r="F25" s="10" t="s">
        <v>45</v>
      </c>
      <c r="G25" s="12">
        <f t="shared" si="6"/>
        <v>4</v>
      </c>
      <c r="H25" s="12"/>
      <c r="I25" s="21"/>
      <c r="J25" s="21">
        <v>0.333333333333333</v>
      </c>
      <c r="K25" s="23">
        <f t="shared" si="7"/>
        <v>1.33</v>
      </c>
    </row>
    <row r="26" ht="40.05" customHeight="1" spans="1:11">
      <c r="A26" s="10">
        <v>21</v>
      </c>
      <c r="B26" s="13"/>
      <c r="C26" s="13"/>
      <c r="D26" s="13"/>
      <c r="E26" s="10" t="s">
        <v>128</v>
      </c>
      <c r="F26" s="10" t="s">
        <v>45</v>
      </c>
      <c r="G26" s="12">
        <f t="shared" si="6"/>
        <v>4</v>
      </c>
      <c r="H26" s="12"/>
      <c r="I26" s="21"/>
      <c r="J26" s="21">
        <v>0.333333333333333</v>
      </c>
      <c r="K26" s="23">
        <f t="shared" si="7"/>
        <v>1.33</v>
      </c>
    </row>
    <row r="27" ht="40.05" customHeight="1" spans="1:11">
      <c r="A27" s="10">
        <v>22</v>
      </c>
      <c r="B27" s="13"/>
      <c r="C27" s="13"/>
      <c r="D27" s="13"/>
      <c r="E27" s="10" t="s">
        <v>129</v>
      </c>
      <c r="F27" s="10" t="s">
        <v>45</v>
      </c>
      <c r="G27" s="12">
        <f t="shared" si="6"/>
        <v>4</v>
      </c>
      <c r="H27" s="12"/>
      <c r="I27" s="21"/>
      <c r="J27" s="21">
        <v>0.333333333333333</v>
      </c>
      <c r="K27" s="23">
        <f t="shared" si="7"/>
        <v>1.33</v>
      </c>
    </row>
    <row r="28" ht="40.05" customHeight="1" spans="1:11">
      <c r="A28" s="14" t="s">
        <v>54</v>
      </c>
      <c r="B28" s="15"/>
      <c r="C28" s="15"/>
      <c r="D28" s="15"/>
      <c r="E28" s="16"/>
      <c r="F28" s="17"/>
      <c r="G28" s="18">
        <f>SUM(G4:G27)</f>
        <v>96</v>
      </c>
      <c r="H28" s="12"/>
      <c r="I28" s="12"/>
      <c r="J28" s="12"/>
      <c r="K28" s="23">
        <f>SUM(K4:K27)</f>
        <v>31.92</v>
      </c>
    </row>
  </sheetData>
  <mergeCells count="13">
    <mergeCell ref="A1:K1"/>
    <mergeCell ref="H2:J2"/>
    <mergeCell ref="A28:E28"/>
    <mergeCell ref="A2:A3"/>
    <mergeCell ref="B2:B3"/>
    <mergeCell ref="B4:B27"/>
    <mergeCell ref="C2:C3"/>
    <mergeCell ref="C4:C27"/>
    <mergeCell ref="D2:D3"/>
    <mergeCell ref="D4:D16"/>
    <mergeCell ref="D17:D27"/>
    <mergeCell ref="E2:E3"/>
    <mergeCell ref="F2:F3"/>
  </mergeCells>
  <dataValidations count="1">
    <dataValidation type="list" allowBlank="1" showInputMessage="1" showErrorMessage="1" sqref="F3:F28">
      <formula1>"FP,ILF,EIF,EI,EO,EQ"</formula1>
    </dataValidation>
  </dataValidations>
  <pageMargins left="0.7" right="0.7" top="0.75" bottom="0.75" header="0.3" footer="0.3"/>
  <pageSetup paperSize="9" scale="8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F2" sqref="F$1:K$1048576"/>
    </sheetView>
  </sheetViews>
  <sheetFormatPr defaultColWidth="8.89166666666667" defaultRowHeight="15"/>
  <cols>
    <col min="1" max="1" width="8.775" style="41" customWidth="1"/>
    <col min="2" max="4" width="13.125" style="41" customWidth="1"/>
    <col min="5" max="5" width="15.775" style="41" customWidth="1"/>
    <col min="6" max="11" width="7.25" style="41" customWidth="1"/>
    <col min="12" max="16384" width="8.89166666666667" style="1"/>
  </cols>
  <sheetData>
    <row r="1" ht="20.25" spans="1:11">
      <c r="A1" s="27" t="s">
        <v>130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23" customHeight="1" spans="1:11">
      <c r="A2" s="28" t="s">
        <v>27</v>
      </c>
      <c r="B2" s="29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2.75" spans="1:11">
      <c r="A3" s="28"/>
      <c r="B3" s="31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40.05" customHeight="1" spans="1:11">
      <c r="A4" s="32">
        <v>1</v>
      </c>
      <c r="B4" s="33" t="s">
        <v>41</v>
      </c>
      <c r="C4" s="33" t="s">
        <v>131</v>
      </c>
      <c r="D4" s="33" t="s">
        <v>132</v>
      </c>
      <c r="E4" s="32" t="s">
        <v>133</v>
      </c>
      <c r="F4" s="32" t="s">
        <v>45</v>
      </c>
      <c r="G4" s="34">
        <f t="shared" ref="G4:G18" si="0">_xlfn.IFS(F4="EI",4,F4="EQ",4,F4="ILF",10,F4="EIF",7,F4="EO",5)</f>
        <v>4</v>
      </c>
      <c r="H4" s="34"/>
      <c r="I4" s="44"/>
      <c r="J4" s="44">
        <v>0.333333333333333</v>
      </c>
      <c r="K4" s="45">
        <f t="shared" ref="K4:K18" si="1">G4*SUM(H4:J4)</f>
        <v>1.33</v>
      </c>
    </row>
    <row r="5" ht="40.05" customHeight="1" spans="1:11">
      <c r="A5" s="32">
        <v>2</v>
      </c>
      <c r="B5" s="35"/>
      <c r="C5" s="35"/>
      <c r="D5" s="35"/>
      <c r="E5" s="32" t="s">
        <v>134</v>
      </c>
      <c r="F5" s="32" t="s">
        <v>47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40.05" customHeight="1" spans="1:11">
      <c r="A6" s="32">
        <v>3</v>
      </c>
      <c r="B6" s="35"/>
      <c r="C6" s="35"/>
      <c r="D6" s="35"/>
      <c r="E6" s="32" t="s">
        <v>135</v>
      </c>
      <c r="F6" s="32" t="s">
        <v>45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40.05" customHeight="1" spans="1:11">
      <c r="A7" s="32">
        <v>4</v>
      </c>
      <c r="B7" s="35"/>
      <c r="C7" s="35"/>
      <c r="D7" s="35"/>
      <c r="E7" s="32" t="s">
        <v>136</v>
      </c>
      <c r="F7" s="32" t="s">
        <v>45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40.05" customHeight="1" spans="1:11">
      <c r="A8" s="32">
        <v>5</v>
      </c>
      <c r="B8" s="35"/>
      <c r="C8" s="35"/>
      <c r="D8" s="35"/>
      <c r="E8" s="32" t="s">
        <v>137</v>
      </c>
      <c r="F8" s="32" t="s">
        <v>45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40.05" customHeight="1" spans="1:11">
      <c r="A9" s="32">
        <v>6</v>
      </c>
      <c r="B9" s="35"/>
      <c r="C9" s="35"/>
      <c r="D9" s="52"/>
      <c r="E9" s="32" t="s">
        <v>138</v>
      </c>
      <c r="F9" s="32" t="s">
        <v>45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</row>
    <row r="10" ht="40.05" customHeight="1" spans="1:11">
      <c r="A10" s="32">
        <v>7</v>
      </c>
      <c r="B10" s="35"/>
      <c r="C10" s="35"/>
      <c r="D10" s="33" t="s">
        <v>139</v>
      </c>
      <c r="E10" s="32" t="s">
        <v>140</v>
      </c>
      <c r="F10" s="32" t="s">
        <v>45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40.05" customHeight="1" spans="1:11">
      <c r="A11" s="32">
        <v>8</v>
      </c>
      <c r="B11" s="35"/>
      <c r="C11" s="35"/>
      <c r="D11" s="35"/>
      <c r="E11" s="32" t="s">
        <v>141</v>
      </c>
      <c r="F11" s="32" t="s">
        <v>47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40.05" customHeight="1" spans="1:11">
      <c r="A12" s="32">
        <v>9</v>
      </c>
      <c r="B12" s="35"/>
      <c r="C12" s="35"/>
      <c r="D12" s="35"/>
      <c r="E12" s="32" t="s">
        <v>98</v>
      </c>
      <c r="F12" s="32" t="s">
        <v>47</v>
      </c>
      <c r="G12" s="34">
        <f t="shared" si="0"/>
        <v>4</v>
      </c>
      <c r="H12" s="34"/>
      <c r="I12" s="44"/>
      <c r="J12" s="44">
        <v>0.333333333333333</v>
      </c>
      <c r="K12" s="45">
        <f t="shared" si="1"/>
        <v>1.33</v>
      </c>
    </row>
    <row r="13" ht="40.05" customHeight="1" spans="1:11">
      <c r="A13" s="32">
        <v>10</v>
      </c>
      <c r="B13" s="35"/>
      <c r="C13" s="35"/>
      <c r="D13" s="35"/>
      <c r="E13" s="32" t="s">
        <v>142</v>
      </c>
      <c r="F13" s="32" t="s">
        <v>47</v>
      </c>
      <c r="G13" s="34">
        <f t="shared" si="0"/>
        <v>4</v>
      </c>
      <c r="H13" s="34"/>
      <c r="I13" s="44"/>
      <c r="J13" s="44">
        <v>0.333333333333333</v>
      </c>
      <c r="K13" s="45">
        <f t="shared" si="1"/>
        <v>1.33</v>
      </c>
    </row>
    <row r="14" ht="40.05" customHeight="1" spans="1:11">
      <c r="A14" s="32">
        <v>11</v>
      </c>
      <c r="B14" s="35"/>
      <c r="C14" s="35"/>
      <c r="D14" s="52"/>
      <c r="E14" s="32" t="s">
        <v>143</v>
      </c>
      <c r="F14" s="32" t="s">
        <v>45</v>
      </c>
      <c r="G14" s="34">
        <f t="shared" si="0"/>
        <v>4</v>
      </c>
      <c r="H14" s="34"/>
      <c r="I14" s="44"/>
      <c r="J14" s="44">
        <v>0.333333333333333</v>
      </c>
      <c r="K14" s="45">
        <f t="shared" si="1"/>
        <v>1.33</v>
      </c>
    </row>
    <row r="15" ht="40.05" customHeight="1" spans="1:11">
      <c r="A15" s="32">
        <v>12</v>
      </c>
      <c r="B15" s="35"/>
      <c r="C15" s="35"/>
      <c r="D15" s="33" t="s">
        <v>144</v>
      </c>
      <c r="E15" s="32" t="s">
        <v>145</v>
      </c>
      <c r="F15" s="32" t="s">
        <v>47</v>
      </c>
      <c r="G15" s="34">
        <f t="shared" si="0"/>
        <v>4</v>
      </c>
      <c r="H15" s="34"/>
      <c r="I15" s="44"/>
      <c r="J15" s="44">
        <v>0.333333333333333</v>
      </c>
      <c r="K15" s="45">
        <f t="shared" si="1"/>
        <v>1.33</v>
      </c>
    </row>
    <row r="16" ht="40.05" customHeight="1" spans="1:11">
      <c r="A16" s="32">
        <v>13</v>
      </c>
      <c r="B16" s="35"/>
      <c r="C16" s="35"/>
      <c r="D16" s="35"/>
      <c r="E16" s="32" t="s">
        <v>98</v>
      </c>
      <c r="F16" s="32" t="s">
        <v>47</v>
      </c>
      <c r="G16" s="34">
        <f t="shared" si="0"/>
        <v>4</v>
      </c>
      <c r="H16" s="34"/>
      <c r="I16" s="44"/>
      <c r="J16" s="44">
        <v>0.333333333333333</v>
      </c>
      <c r="K16" s="45">
        <f t="shared" si="1"/>
        <v>1.33</v>
      </c>
    </row>
    <row r="17" ht="40.05" customHeight="1" spans="1:11">
      <c r="A17" s="32">
        <v>14</v>
      </c>
      <c r="B17" s="35"/>
      <c r="C17" s="35"/>
      <c r="D17" s="35"/>
      <c r="E17" s="32" t="s">
        <v>146</v>
      </c>
      <c r="F17" s="32" t="s">
        <v>147</v>
      </c>
      <c r="G17" s="34">
        <f t="shared" si="0"/>
        <v>7</v>
      </c>
      <c r="H17" s="34"/>
      <c r="I17" s="44"/>
      <c r="J17" s="44">
        <v>0.333333333333333</v>
      </c>
      <c r="K17" s="45">
        <f t="shared" si="1"/>
        <v>2.33</v>
      </c>
    </row>
    <row r="18" ht="40.05" customHeight="1" spans="1:11">
      <c r="A18" s="32">
        <v>15</v>
      </c>
      <c r="B18" s="35"/>
      <c r="C18" s="35"/>
      <c r="D18" s="52"/>
      <c r="E18" s="32" t="s">
        <v>148</v>
      </c>
      <c r="F18" s="32" t="s">
        <v>45</v>
      </c>
      <c r="G18" s="34">
        <f t="shared" si="0"/>
        <v>4</v>
      </c>
      <c r="H18" s="34"/>
      <c r="I18" s="44"/>
      <c r="J18" s="44">
        <v>0.333333333333333</v>
      </c>
      <c r="K18" s="45">
        <f t="shared" si="1"/>
        <v>1.33</v>
      </c>
    </row>
    <row r="19" ht="40.05" customHeight="1" spans="1:11">
      <c r="A19" s="36" t="s">
        <v>54</v>
      </c>
      <c r="B19" s="37"/>
      <c r="C19" s="37"/>
      <c r="D19" s="37"/>
      <c r="E19" s="38"/>
      <c r="F19" s="39"/>
      <c r="G19" s="34">
        <f>SUM(G4:G18)</f>
        <v>63</v>
      </c>
      <c r="H19" s="34"/>
      <c r="I19" s="34"/>
      <c r="J19" s="34"/>
      <c r="K19" s="45">
        <f>SUM(K4:K18)</f>
        <v>20.95</v>
      </c>
    </row>
  </sheetData>
  <mergeCells count="14">
    <mergeCell ref="A1:K1"/>
    <mergeCell ref="H2:J2"/>
    <mergeCell ref="A19:E19"/>
    <mergeCell ref="A2:A3"/>
    <mergeCell ref="B2:B3"/>
    <mergeCell ref="B4:B18"/>
    <mergeCell ref="C2:C3"/>
    <mergeCell ref="C4:C18"/>
    <mergeCell ref="D2:D3"/>
    <mergeCell ref="D4:D9"/>
    <mergeCell ref="D10:D14"/>
    <mergeCell ref="D15:D18"/>
    <mergeCell ref="E2:E3"/>
    <mergeCell ref="F2:F3"/>
  </mergeCells>
  <dataValidations count="1">
    <dataValidation type="list" allowBlank="1" showInputMessage="1" showErrorMessage="1" sqref="F3:F19">
      <formula1>"FP,ILF,EIF,EI,EO,EQ"</formula1>
    </dataValidation>
  </dataValidations>
  <pageMargins left="0.7" right="0.7" top="0.75" bottom="0.75" header="0.3" footer="0.3"/>
  <pageSetup paperSize="9" scale="8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F2" sqref="F$1:K$1048576"/>
    </sheetView>
  </sheetViews>
  <sheetFormatPr defaultColWidth="8.89166666666667" defaultRowHeight="15"/>
  <cols>
    <col min="1" max="1" width="8.775" style="41" customWidth="1"/>
    <col min="2" max="4" width="12.875" style="41" customWidth="1"/>
    <col min="5" max="5" width="15.775" style="41" customWidth="1"/>
    <col min="6" max="11" width="8.125" style="41" customWidth="1"/>
    <col min="12" max="16384" width="8.89166666666667" style="1"/>
  </cols>
  <sheetData>
    <row r="1" ht="20.25" spans="1:11">
      <c r="A1" s="27" t="s">
        <v>149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9" customHeight="1" spans="1:11">
      <c r="A2" s="28" t="s">
        <v>27</v>
      </c>
      <c r="B2" s="29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2.75" spans="1:11">
      <c r="A3" s="28"/>
      <c r="B3" s="31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40.05" customHeight="1" spans="1:11">
      <c r="A4" s="32">
        <v>1</v>
      </c>
      <c r="B4" s="33" t="s">
        <v>41</v>
      </c>
      <c r="C4" s="33" t="s">
        <v>150</v>
      </c>
      <c r="D4" s="33" t="s">
        <v>151</v>
      </c>
      <c r="E4" s="32" t="s">
        <v>152</v>
      </c>
      <c r="F4" s="32" t="s">
        <v>45</v>
      </c>
      <c r="G4" s="34">
        <f t="shared" ref="G4:G18" si="0">_xlfn.IFS(F4="EI",4,F4="EQ",4,F4="ILF",10,F4="EIF",7,F4="EO",5)</f>
        <v>4</v>
      </c>
      <c r="H4" s="34"/>
      <c r="I4" s="44"/>
      <c r="J4" s="44">
        <v>0.333333333333333</v>
      </c>
      <c r="K4" s="45">
        <f t="shared" ref="K4:K18" si="1">G4*SUM(H4:J4)</f>
        <v>1.33</v>
      </c>
    </row>
    <row r="5" ht="40.05" customHeight="1" spans="1:11">
      <c r="A5" s="32">
        <v>2</v>
      </c>
      <c r="B5" s="35"/>
      <c r="C5" s="35"/>
      <c r="D5" s="35"/>
      <c r="E5" s="32" t="s">
        <v>153</v>
      </c>
      <c r="F5" s="32" t="s">
        <v>45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40.05" customHeight="1" spans="1:11">
      <c r="A6" s="32">
        <v>3</v>
      </c>
      <c r="B6" s="35"/>
      <c r="C6" s="35"/>
      <c r="D6" s="35"/>
      <c r="E6" s="32" t="s">
        <v>154</v>
      </c>
      <c r="F6" s="32" t="s">
        <v>47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40.05" customHeight="1" spans="1:11">
      <c r="A7" s="32">
        <v>4</v>
      </c>
      <c r="B7" s="35"/>
      <c r="C7" s="35"/>
      <c r="D7" s="35"/>
      <c r="E7" s="32" t="s">
        <v>155</v>
      </c>
      <c r="F7" s="32" t="s">
        <v>47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40.05" customHeight="1" spans="1:11">
      <c r="A8" s="32">
        <v>5</v>
      </c>
      <c r="B8" s="35"/>
      <c r="C8" s="35"/>
      <c r="D8" s="35"/>
      <c r="E8" s="32" t="s">
        <v>156</v>
      </c>
      <c r="F8" s="32" t="s">
        <v>47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40.05" customHeight="1" spans="1:11">
      <c r="A9" s="32">
        <v>6</v>
      </c>
      <c r="B9" s="35"/>
      <c r="C9" s="35"/>
      <c r="D9" s="35"/>
      <c r="E9" s="32" t="s">
        <v>157</v>
      </c>
      <c r="F9" s="32" t="s">
        <v>47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</row>
    <row r="10" ht="40.05" customHeight="1" spans="1:11">
      <c r="A10" s="32">
        <v>7</v>
      </c>
      <c r="B10" s="35"/>
      <c r="C10" s="35"/>
      <c r="D10" s="52"/>
      <c r="E10" s="32" t="s">
        <v>158</v>
      </c>
      <c r="F10" s="32" t="s">
        <v>47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40.05" customHeight="1" spans="1:11">
      <c r="A11" s="32">
        <v>8</v>
      </c>
      <c r="B11" s="35"/>
      <c r="C11" s="35"/>
      <c r="D11" s="33" t="s">
        <v>159</v>
      </c>
      <c r="E11" s="32" t="s">
        <v>160</v>
      </c>
      <c r="F11" s="32" t="s">
        <v>45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40.05" customHeight="1" spans="1:11">
      <c r="A12" s="32">
        <v>9</v>
      </c>
      <c r="B12" s="35"/>
      <c r="C12" s="35"/>
      <c r="D12" s="35"/>
      <c r="E12" s="32" t="s">
        <v>161</v>
      </c>
      <c r="F12" s="32" t="s">
        <v>47</v>
      </c>
      <c r="G12" s="34">
        <f t="shared" si="0"/>
        <v>4</v>
      </c>
      <c r="H12" s="34"/>
      <c r="I12" s="44"/>
      <c r="J12" s="44">
        <v>0.333333333333333</v>
      </c>
      <c r="K12" s="45">
        <f t="shared" si="1"/>
        <v>1.33</v>
      </c>
    </row>
    <row r="13" ht="40.05" customHeight="1" spans="1:11">
      <c r="A13" s="32">
        <v>10</v>
      </c>
      <c r="B13" s="35"/>
      <c r="C13" s="35"/>
      <c r="D13" s="35"/>
      <c r="E13" s="32" t="s">
        <v>162</v>
      </c>
      <c r="F13" s="32" t="s">
        <v>47</v>
      </c>
      <c r="G13" s="34">
        <f t="shared" si="0"/>
        <v>4</v>
      </c>
      <c r="H13" s="34"/>
      <c r="I13" s="44"/>
      <c r="J13" s="44">
        <v>0.333333333333333</v>
      </c>
      <c r="K13" s="45">
        <f t="shared" si="1"/>
        <v>1.33</v>
      </c>
    </row>
    <row r="14" ht="40.05" customHeight="1" spans="1:11">
      <c r="A14" s="32">
        <v>11</v>
      </c>
      <c r="B14" s="35"/>
      <c r="C14" s="35"/>
      <c r="D14" s="35"/>
      <c r="E14" s="32" t="s">
        <v>163</v>
      </c>
      <c r="F14" s="32" t="s">
        <v>47</v>
      </c>
      <c r="G14" s="34">
        <f t="shared" si="0"/>
        <v>4</v>
      </c>
      <c r="H14" s="34"/>
      <c r="I14" s="44"/>
      <c r="J14" s="44">
        <v>0.333333333333333</v>
      </c>
      <c r="K14" s="45">
        <f t="shared" si="1"/>
        <v>1.33</v>
      </c>
    </row>
    <row r="15" ht="40.05" customHeight="1" spans="1:11">
      <c r="A15" s="32">
        <v>12</v>
      </c>
      <c r="B15" s="35"/>
      <c r="C15" s="35"/>
      <c r="D15" s="35"/>
      <c r="E15" s="32" t="s">
        <v>164</v>
      </c>
      <c r="F15" s="32" t="s">
        <v>47</v>
      </c>
      <c r="G15" s="34">
        <f t="shared" si="0"/>
        <v>4</v>
      </c>
      <c r="H15" s="34"/>
      <c r="I15" s="44"/>
      <c r="J15" s="44">
        <v>0.333333333333333</v>
      </c>
      <c r="K15" s="45">
        <f t="shared" si="1"/>
        <v>1.33</v>
      </c>
    </row>
    <row r="16" ht="40.05" customHeight="1" spans="1:11">
      <c r="A16" s="32">
        <v>13</v>
      </c>
      <c r="B16" s="35"/>
      <c r="C16" s="35"/>
      <c r="D16" s="35"/>
      <c r="E16" s="32" t="s">
        <v>165</v>
      </c>
      <c r="F16" s="32" t="s">
        <v>62</v>
      </c>
      <c r="G16" s="34">
        <f t="shared" si="0"/>
        <v>5</v>
      </c>
      <c r="H16" s="34"/>
      <c r="I16" s="44"/>
      <c r="J16" s="44">
        <v>0.333333333333333</v>
      </c>
      <c r="K16" s="45">
        <f t="shared" si="1"/>
        <v>1.67</v>
      </c>
    </row>
    <row r="17" ht="40.05" customHeight="1" spans="1:11">
      <c r="A17" s="32">
        <v>14</v>
      </c>
      <c r="B17" s="35"/>
      <c r="C17" s="35"/>
      <c r="D17" s="35"/>
      <c r="E17" s="32" t="s">
        <v>166</v>
      </c>
      <c r="F17" s="32" t="s">
        <v>47</v>
      </c>
      <c r="G17" s="34">
        <f t="shared" si="0"/>
        <v>4</v>
      </c>
      <c r="H17" s="34"/>
      <c r="I17" s="44"/>
      <c r="J17" s="44">
        <v>0.333333333333333</v>
      </c>
      <c r="K17" s="45">
        <f t="shared" si="1"/>
        <v>1.33</v>
      </c>
    </row>
    <row r="18" ht="40.05" customHeight="1" spans="1:11">
      <c r="A18" s="32">
        <v>15</v>
      </c>
      <c r="B18" s="35"/>
      <c r="C18" s="35"/>
      <c r="D18" s="52"/>
      <c r="E18" s="32" t="s">
        <v>167</v>
      </c>
      <c r="F18" s="32" t="s">
        <v>47</v>
      </c>
      <c r="G18" s="34">
        <f t="shared" si="0"/>
        <v>4</v>
      </c>
      <c r="H18" s="34"/>
      <c r="I18" s="44"/>
      <c r="J18" s="44">
        <v>0.333333333333333</v>
      </c>
      <c r="K18" s="45">
        <f t="shared" si="1"/>
        <v>1.33</v>
      </c>
    </row>
    <row r="19" ht="40.05" customHeight="1" spans="1:11">
      <c r="A19" s="36" t="s">
        <v>54</v>
      </c>
      <c r="B19" s="37"/>
      <c r="C19" s="37"/>
      <c r="D19" s="37"/>
      <c r="E19" s="38"/>
      <c r="F19" s="39"/>
      <c r="G19" s="34">
        <f>SUM(G4:G18)</f>
        <v>61</v>
      </c>
      <c r="H19" s="34"/>
      <c r="I19" s="34"/>
      <c r="J19" s="34"/>
      <c r="K19" s="45">
        <f>SUM(K4:K18)</f>
        <v>20.29</v>
      </c>
    </row>
  </sheetData>
  <mergeCells count="13">
    <mergeCell ref="A1:K1"/>
    <mergeCell ref="H2:J2"/>
    <mergeCell ref="A19:E19"/>
    <mergeCell ref="A2:A3"/>
    <mergeCell ref="B2:B3"/>
    <mergeCell ref="B4:B18"/>
    <mergeCell ref="C2:C3"/>
    <mergeCell ref="C4:C18"/>
    <mergeCell ref="D2:D3"/>
    <mergeCell ref="D4:D10"/>
    <mergeCell ref="D11:D18"/>
    <mergeCell ref="E2:E3"/>
    <mergeCell ref="F2:F3"/>
  </mergeCells>
  <dataValidations count="1">
    <dataValidation type="list" allowBlank="1" showInputMessage="1" showErrorMessage="1" sqref="F3:F19">
      <formula1>"FP,ILF,EIF,EI,EO,EQ"</formula1>
    </dataValidation>
  </dataValidations>
  <pageMargins left="0.7" right="0.7" top="0.75" bottom="0.75" header="0.3" footer="0.3"/>
  <pageSetup paperSize="9" scale="7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A1" sqref="A1:K1"/>
    </sheetView>
  </sheetViews>
  <sheetFormatPr defaultColWidth="8.89166666666667" defaultRowHeight="15"/>
  <cols>
    <col min="1" max="3" width="8.89166666666667" style="41"/>
    <col min="4" max="4" width="13.875" style="41" customWidth="1"/>
    <col min="5" max="5" width="23.125" style="41" customWidth="1"/>
    <col min="6" max="11" width="8.89166666666667" style="41"/>
    <col min="12" max="16384" width="8.89166666666667" style="1"/>
  </cols>
  <sheetData>
    <row r="1" ht="20.25" spans="1:11">
      <c r="A1" s="27" t="s">
        <v>168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3.5" spans="1:11">
      <c r="A2" s="28" t="s">
        <v>27</v>
      </c>
      <c r="B2" s="29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2.75" spans="1:11">
      <c r="A3" s="28"/>
      <c r="B3" s="31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40.05" customHeight="1" spans="1:11">
      <c r="A4" s="32">
        <v>1</v>
      </c>
      <c r="B4" s="33" t="s">
        <v>41</v>
      </c>
      <c r="C4" s="33" t="s">
        <v>169</v>
      </c>
      <c r="D4" s="33" t="s">
        <v>170</v>
      </c>
      <c r="E4" s="32" t="s">
        <v>171</v>
      </c>
      <c r="F4" s="32" t="s">
        <v>147</v>
      </c>
      <c r="G4" s="34">
        <f t="shared" ref="G4:G21" si="0">_xlfn.IFS(F4="EI",4,F4="EQ",4,F4="ILF",10,F4="EIF",7,F4="EO",5)</f>
        <v>7</v>
      </c>
      <c r="H4" s="34"/>
      <c r="I4" s="44"/>
      <c r="J4" s="44">
        <v>0.333333333333333</v>
      </c>
      <c r="K4" s="45">
        <f t="shared" ref="K4:K21" si="1">G4*SUM(H4:J4)</f>
        <v>2.33</v>
      </c>
    </row>
    <row r="5" ht="40.05" customHeight="1" spans="1:11">
      <c r="A5" s="32">
        <v>2</v>
      </c>
      <c r="B5" s="35"/>
      <c r="C5" s="35"/>
      <c r="D5" s="35"/>
      <c r="E5" s="32" t="s">
        <v>172</v>
      </c>
      <c r="F5" s="32" t="s">
        <v>147</v>
      </c>
      <c r="G5" s="34">
        <f t="shared" si="0"/>
        <v>7</v>
      </c>
      <c r="H5" s="34"/>
      <c r="I5" s="44"/>
      <c r="J5" s="44">
        <v>0.333333333333333</v>
      </c>
      <c r="K5" s="45">
        <f t="shared" si="1"/>
        <v>2.33</v>
      </c>
    </row>
    <row r="6" ht="40.05" customHeight="1" spans="1:11">
      <c r="A6" s="32">
        <v>3</v>
      </c>
      <c r="B6" s="35"/>
      <c r="C6" s="35"/>
      <c r="D6" s="35"/>
      <c r="E6" s="32" t="s">
        <v>173</v>
      </c>
      <c r="F6" s="32" t="s">
        <v>47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40.05" customHeight="1" spans="1:11">
      <c r="A7" s="32">
        <v>4</v>
      </c>
      <c r="B7" s="35"/>
      <c r="C7" s="35"/>
      <c r="D7" s="35"/>
      <c r="E7" s="32" t="s">
        <v>174</v>
      </c>
      <c r="F7" s="32" t="s">
        <v>47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40.05" customHeight="1" spans="1:11">
      <c r="A8" s="32">
        <v>5</v>
      </c>
      <c r="B8" s="35"/>
      <c r="C8" s="35"/>
      <c r="D8" s="35"/>
      <c r="E8" s="32" t="s">
        <v>175</v>
      </c>
      <c r="F8" s="32" t="s">
        <v>47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40.05" customHeight="1" spans="1:11">
      <c r="A9" s="32">
        <v>6</v>
      </c>
      <c r="B9" s="35"/>
      <c r="C9" s="35"/>
      <c r="D9" s="52"/>
      <c r="E9" s="32" t="s">
        <v>176</v>
      </c>
      <c r="F9" s="32" t="s">
        <v>47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</row>
    <row r="10" ht="39.6" customHeight="1" spans="1:11">
      <c r="A10" s="32">
        <v>7</v>
      </c>
      <c r="B10" s="35"/>
      <c r="C10" s="35"/>
      <c r="D10" s="33" t="s">
        <v>177</v>
      </c>
      <c r="E10" s="32" t="s">
        <v>178</v>
      </c>
      <c r="F10" s="32" t="s">
        <v>147</v>
      </c>
      <c r="G10" s="34">
        <f t="shared" si="0"/>
        <v>7</v>
      </c>
      <c r="H10" s="34"/>
      <c r="I10" s="44"/>
      <c r="J10" s="44">
        <v>0.333333333333333</v>
      </c>
      <c r="K10" s="45">
        <f t="shared" si="1"/>
        <v>2.33</v>
      </c>
    </row>
    <row r="11" ht="39.6" customHeight="1" spans="1:11">
      <c r="A11" s="32">
        <v>8</v>
      </c>
      <c r="B11" s="35"/>
      <c r="C11" s="35"/>
      <c r="D11" s="35"/>
      <c r="E11" s="32" t="s">
        <v>179</v>
      </c>
      <c r="F11" s="32" t="s">
        <v>47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39.6" customHeight="1" spans="1:11">
      <c r="A12" s="32">
        <v>9</v>
      </c>
      <c r="B12" s="35"/>
      <c r="C12" s="35"/>
      <c r="D12" s="35"/>
      <c r="E12" s="32" t="s">
        <v>180</v>
      </c>
      <c r="F12" s="32" t="s">
        <v>45</v>
      </c>
      <c r="G12" s="34">
        <f t="shared" si="0"/>
        <v>4</v>
      </c>
      <c r="H12" s="34"/>
      <c r="I12" s="44"/>
      <c r="J12" s="44">
        <v>0.333333333333333</v>
      </c>
      <c r="K12" s="45">
        <f t="shared" si="1"/>
        <v>1.33</v>
      </c>
    </row>
    <row r="13" ht="39.6" customHeight="1" spans="1:11">
      <c r="A13" s="32">
        <v>10</v>
      </c>
      <c r="B13" s="35"/>
      <c r="C13" s="35"/>
      <c r="D13" s="35"/>
      <c r="E13" s="32" t="s">
        <v>181</v>
      </c>
      <c r="F13" s="32" t="s">
        <v>59</v>
      </c>
      <c r="G13" s="34">
        <f t="shared" si="0"/>
        <v>10</v>
      </c>
      <c r="H13" s="34"/>
      <c r="I13" s="44"/>
      <c r="J13" s="44">
        <v>0.333333333333333</v>
      </c>
      <c r="K13" s="45">
        <f t="shared" si="1"/>
        <v>3.33</v>
      </c>
    </row>
    <row r="14" ht="39.6" customHeight="1" spans="1:11">
      <c r="A14" s="32">
        <v>11</v>
      </c>
      <c r="B14" s="35"/>
      <c r="C14" s="35"/>
      <c r="D14" s="35"/>
      <c r="E14" s="32" t="s">
        <v>182</v>
      </c>
      <c r="F14" s="32" t="s">
        <v>47</v>
      </c>
      <c r="G14" s="34">
        <f t="shared" si="0"/>
        <v>4</v>
      </c>
      <c r="H14" s="34"/>
      <c r="I14" s="44"/>
      <c r="J14" s="44">
        <v>0.333333333333333</v>
      </c>
      <c r="K14" s="45">
        <f t="shared" si="1"/>
        <v>1.33</v>
      </c>
    </row>
    <row r="15" ht="39.6" customHeight="1" spans="1:11">
      <c r="A15" s="32">
        <v>12</v>
      </c>
      <c r="B15" s="35"/>
      <c r="C15" s="35"/>
      <c r="D15" s="35"/>
      <c r="E15" s="32" t="s">
        <v>183</v>
      </c>
      <c r="F15" s="32" t="s">
        <v>45</v>
      </c>
      <c r="G15" s="34">
        <f t="shared" si="0"/>
        <v>4</v>
      </c>
      <c r="H15" s="34"/>
      <c r="I15" s="44"/>
      <c r="J15" s="44">
        <v>0.333333333333333</v>
      </c>
      <c r="K15" s="45">
        <f t="shared" si="1"/>
        <v>1.33</v>
      </c>
    </row>
    <row r="16" ht="39.6" customHeight="1" spans="1:11">
      <c r="A16" s="32">
        <v>13</v>
      </c>
      <c r="B16" s="35"/>
      <c r="C16" s="35"/>
      <c r="D16" s="35"/>
      <c r="E16" s="32" t="s">
        <v>184</v>
      </c>
      <c r="F16" s="32" t="s">
        <v>45</v>
      </c>
      <c r="G16" s="34">
        <f t="shared" si="0"/>
        <v>4</v>
      </c>
      <c r="H16" s="34"/>
      <c r="I16" s="44"/>
      <c r="J16" s="44">
        <v>0.333333333333333</v>
      </c>
      <c r="K16" s="45">
        <f t="shared" si="1"/>
        <v>1.33</v>
      </c>
    </row>
    <row r="17" ht="39.6" customHeight="1" spans="1:11">
      <c r="A17" s="32">
        <v>14</v>
      </c>
      <c r="B17" s="35"/>
      <c r="C17" s="35"/>
      <c r="D17" s="35"/>
      <c r="E17" s="32" t="s">
        <v>185</v>
      </c>
      <c r="F17" s="32" t="s">
        <v>47</v>
      </c>
      <c r="G17" s="34">
        <f t="shared" si="0"/>
        <v>4</v>
      </c>
      <c r="H17" s="34"/>
      <c r="I17" s="44"/>
      <c r="J17" s="44">
        <v>0.333333333333333</v>
      </c>
      <c r="K17" s="45">
        <f t="shared" si="1"/>
        <v>1.33</v>
      </c>
    </row>
    <row r="18" ht="39.6" customHeight="1" spans="1:11">
      <c r="A18" s="32">
        <v>15</v>
      </c>
      <c r="B18" s="35"/>
      <c r="C18" s="35"/>
      <c r="D18" s="52"/>
      <c r="E18" s="32" t="s">
        <v>186</v>
      </c>
      <c r="F18" s="32" t="s">
        <v>47</v>
      </c>
      <c r="G18" s="34">
        <f t="shared" si="0"/>
        <v>4</v>
      </c>
      <c r="H18" s="34"/>
      <c r="I18" s="44"/>
      <c r="J18" s="44">
        <v>0.333333333333333</v>
      </c>
      <c r="K18" s="45">
        <f t="shared" si="1"/>
        <v>1.33</v>
      </c>
    </row>
    <row r="19" ht="39.6" customHeight="1" spans="1:11">
      <c r="A19" s="32">
        <v>16</v>
      </c>
      <c r="B19" s="35"/>
      <c r="C19" s="35"/>
      <c r="D19" s="33" t="s">
        <v>187</v>
      </c>
      <c r="E19" s="32" t="s">
        <v>188</v>
      </c>
      <c r="F19" s="32" t="s">
        <v>147</v>
      </c>
      <c r="G19" s="34">
        <f t="shared" si="0"/>
        <v>7</v>
      </c>
      <c r="H19" s="34"/>
      <c r="I19" s="44"/>
      <c r="J19" s="44">
        <v>0.333333333333333</v>
      </c>
      <c r="K19" s="45">
        <f t="shared" si="1"/>
        <v>2.33</v>
      </c>
    </row>
    <row r="20" ht="39.6" customHeight="1" spans="1:11">
      <c r="A20" s="32">
        <v>17</v>
      </c>
      <c r="B20" s="35"/>
      <c r="C20" s="35"/>
      <c r="D20" s="35"/>
      <c r="E20" s="32" t="s">
        <v>189</v>
      </c>
      <c r="F20" s="32" t="s">
        <v>45</v>
      </c>
      <c r="G20" s="34">
        <f t="shared" si="0"/>
        <v>4</v>
      </c>
      <c r="H20" s="34"/>
      <c r="I20" s="44"/>
      <c r="J20" s="44">
        <v>0.333333333333333</v>
      </c>
      <c r="K20" s="45">
        <f t="shared" si="1"/>
        <v>1.33</v>
      </c>
    </row>
    <row r="21" ht="39.6" customHeight="1" spans="1:11">
      <c r="A21" s="32">
        <v>18</v>
      </c>
      <c r="B21" s="35"/>
      <c r="C21" s="35"/>
      <c r="D21" s="35"/>
      <c r="E21" s="32" t="s">
        <v>190</v>
      </c>
      <c r="F21" s="32" t="s">
        <v>47</v>
      </c>
      <c r="G21" s="34">
        <f t="shared" si="0"/>
        <v>4</v>
      </c>
      <c r="H21" s="34"/>
      <c r="I21" s="44"/>
      <c r="J21" s="44">
        <v>0.333333333333333</v>
      </c>
      <c r="K21" s="45">
        <f t="shared" si="1"/>
        <v>1.33</v>
      </c>
    </row>
    <row r="22" ht="39.6" customHeight="1" spans="1:11">
      <c r="A22" s="32">
        <v>19</v>
      </c>
      <c r="B22" s="35"/>
      <c r="C22" s="35"/>
      <c r="D22" s="35"/>
      <c r="E22" s="32" t="s">
        <v>191</v>
      </c>
      <c r="F22" s="32" t="s">
        <v>59</v>
      </c>
      <c r="G22" s="34">
        <f t="shared" ref="G22:G35" si="2">_xlfn.IFS(F22="EI",4,F22="EQ",4,F22="ILF",10,F22="EIF",7,F22="EO",5)</f>
        <v>10</v>
      </c>
      <c r="H22" s="34"/>
      <c r="I22" s="44"/>
      <c r="J22" s="44">
        <v>0.333333333333333</v>
      </c>
      <c r="K22" s="45">
        <f t="shared" ref="K22:K35" si="3">G22*SUM(H22:J22)</f>
        <v>3.33</v>
      </c>
    </row>
    <row r="23" ht="39.6" customHeight="1" spans="1:11">
      <c r="A23" s="32">
        <v>20</v>
      </c>
      <c r="B23" s="35"/>
      <c r="C23" s="35"/>
      <c r="D23" s="35"/>
      <c r="E23" s="32" t="s">
        <v>192</v>
      </c>
      <c r="F23" s="32" t="s">
        <v>47</v>
      </c>
      <c r="G23" s="34">
        <f t="shared" si="2"/>
        <v>4</v>
      </c>
      <c r="H23" s="34"/>
      <c r="I23" s="44"/>
      <c r="J23" s="44">
        <v>0.333333333333333</v>
      </c>
      <c r="K23" s="45">
        <f t="shared" si="3"/>
        <v>1.33</v>
      </c>
    </row>
    <row r="24" ht="39.6" customHeight="1" spans="1:11">
      <c r="A24" s="32">
        <v>21</v>
      </c>
      <c r="B24" s="35"/>
      <c r="C24" s="35"/>
      <c r="D24" s="35"/>
      <c r="E24" s="32" t="s">
        <v>193</v>
      </c>
      <c r="F24" s="32" t="s">
        <v>59</v>
      </c>
      <c r="G24" s="34">
        <f t="shared" si="2"/>
        <v>10</v>
      </c>
      <c r="H24" s="34"/>
      <c r="I24" s="44"/>
      <c r="J24" s="44">
        <v>0.333333333333333</v>
      </c>
      <c r="K24" s="45">
        <f t="shared" si="3"/>
        <v>3.33</v>
      </c>
    </row>
    <row r="25" ht="39.6" customHeight="1" spans="1:11">
      <c r="A25" s="32">
        <v>22</v>
      </c>
      <c r="B25" s="35"/>
      <c r="C25" s="35"/>
      <c r="D25" s="35"/>
      <c r="E25" s="32" t="s">
        <v>194</v>
      </c>
      <c r="F25" s="32" t="s">
        <v>59</v>
      </c>
      <c r="G25" s="34">
        <f t="shared" si="2"/>
        <v>10</v>
      </c>
      <c r="H25" s="34"/>
      <c r="I25" s="44"/>
      <c r="J25" s="44">
        <v>0.333333333333333</v>
      </c>
      <c r="K25" s="45">
        <f t="shared" si="3"/>
        <v>3.33</v>
      </c>
    </row>
    <row r="26" ht="39.6" customHeight="1" spans="1:11">
      <c r="A26" s="32">
        <v>23</v>
      </c>
      <c r="B26" s="35"/>
      <c r="C26" s="35"/>
      <c r="D26" s="35"/>
      <c r="E26" s="32" t="s">
        <v>195</v>
      </c>
      <c r="F26" s="32" t="s">
        <v>47</v>
      </c>
      <c r="G26" s="34">
        <f t="shared" si="2"/>
        <v>4</v>
      </c>
      <c r="H26" s="34"/>
      <c r="I26" s="44"/>
      <c r="J26" s="44">
        <v>0.333333333333333</v>
      </c>
      <c r="K26" s="45">
        <f t="shared" si="3"/>
        <v>1.33</v>
      </c>
    </row>
    <row r="27" ht="39.6" customHeight="1" spans="1:11">
      <c r="A27" s="32">
        <v>24</v>
      </c>
      <c r="B27" s="35"/>
      <c r="C27" s="35"/>
      <c r="D27" s="35"/>
      <c r="E27" s="32" t="s">
        <v>196</v>
      </c>
      <c r="F27" s="32" t="s">
        <v>62</v>
      </c>
      <c r="G27" s="34">
        <f t="shared" si="2"/>
        <v>5</v>
      </c>
      <c r="H27" s="34"/>
      <c r="I27" s="44"/>
      <c r="J27" s="44">
        <v>0.333333333333333</v>
      </c>
      <c r="K27" s="45">
        <f t="shared" si="3"/>
        <v>1.67</v>
      </c>
    </row>
    <row r="28" ht="39.6" customHeight="1" spans="1:11">
      <c r="A28" s="32">
        <v>25</v>
      </c>
      <c r="B28" s="35"/>
      <c r="C28" s="35"/>
      <c r="D28" s="35"/>
      <c r="E28" s="32" t="s">
        <v>197</v>
      </c>
      <c r="F28" s="32" t="s">
        <v>62</v>
      </c>
      <c r="G28" s="34">
        <f t="shared" si="2"/>
        <v>5</v>
      </c>
      <c r="H28" s="34"/>
      <c r="I28" s="44"/>
      <c r="J28" s="44">
        <v>0.333333333333333</v>
      </c>
      <c r="K28" s="45">
        <f t="shared" si="3"/>
        <v>1.67</v>
      </c>
    </row>
    <row r="29" ht="39.6" customHeight="1" spans="1:11">
      <c r="A29" s="32">
        <v>26</v>
      </c>
      <c r="B29" s="35"/>
      <c r="C29" s="35"/>
      <c r="D29" s="33" t="s">
        <v>198</v>
      </c>
      <c r="E29" s="32" t="s">
        <v>199</v>
      </c>
      <c r="F29" s="32" t="s">
        <v>45</v>
      </c>
      <c r="G29" s="34">
        <f t="shared" si="2"/>
        <v>4</v>
      </c>
      <c r="H29" s="34"/>
      <c r="I29" s="44"/>
      <c r="J29" s="44">
        <v>0.333333333333333</v>
      </c>
      <c r="K29" s="45">
        <f t="shared" si="3"/>
        <v>1.33</v>
      </c>
    </row>
    <row r="30" ht="39.6" customHeight="1" spans="1:11">
      <c r="A30" s="32">
        <v>27</v>
      </c>
      <c r="B30" s="35"/>
      <c r="C30" s="35"/>
      <c r="D30" s="35"/>
      <c r="E30" s="32" t="s">
        <v>200</v>
      </c>
      <c r="F30" s="32" t="s">
        <v>47</v>
      </c>
      <c r="G30" s="34">
        <f t="shared" si="2"/>
        <v>4</v>
      </c>
      <c r="H30" s="34"/>
      <c r="I30" s="44"/>
      <c r="J30" s="44">
        <v>0.333333333333333</v>
      </c>
      <c r="K30" s="45">
        <f t="shared" si="3"/>
        <v>1.33</v>
      </c>
    </row>
    <row r="31" ht="39.6" customHeight="1" spans="1:11">
      <c r="A31" s="32">
        <v>28</v>
      </c>
      <c r="B31" s="35"/>
      <c r="C31" s="35"/>
      <c r="D31" s="35"/>
      <c r="E31" s="32" t="s">
        <v>201</v>
      </c>
      <c r="F31" s="32" t="s">
        <v>45</v>
      </c>
      <c r="G31" s="34">
        <f t="shared" si="2"/>
        <v>4</v>
      </c>
      <c r="H31" s="34"/>
      <c r="I31" s="44"/>
      <c r="J31" s="44">
        <v>0.333333333333333</v>
      </c>
      <c r="K31" s="45">
        <f t="shared" si="3"/>
        <v>1.33</v>
      </c>
    </row>
    <row r="32" ht="39.6" customHeight="1" spans="1:11">
      <c r="A32" s="32">
        <v>29</v>
      </c>
      <c r="B32" s="35"/>
      <c r="C32" s="35"/>
      <c r="D32" s="35"/>
      <c r="E32" s="32" t="s">
        <v>202</v>
      </c>
      <c r="F32" s="32" t="s">
        <v>147</v>
      </c>
      <c r="G32" s="34">
        <f t="shared" si="2"/>
        <v>7</v>
      </c>
      <c r="H32" s="34"/>
      <c r="I32" s="44"/>
      <c r="J32" s="44">
        <v>0.333333333333333</v>
      </c>
      <c r="K32" s="45">
        <f t="shared" si="3"/>
        <v>2.33</v>
      </c>
    </row>
    <row r="33" ht="39.6" customHeight="1" spans="1:11">
      <c r="A33" s="32">
        <v>30</v>
      </c>
      <c r="B33" s="35"/>
      <c r="C33" s="35"/>
      <c r="D33" s="35"/>
      <c r="E33" s="32" t="s">
        <v>203</v>
      </c>
      <c r="F33" s="32" t="s">
        <v>47</v>
      </c>
      <c r="G33" s="34">
        <f t="shared" si="2"/>
        <v>4</v>
      </c>
      <c r="H33" s="34"/>
      <c r="I33" s="44"/>
      <c r="J33" s="44">
        <v>0.333333333333333</v>
      </c>
      <c r="K33" s="45">
        <f t="shared" si="3"/>
        <v>1.33</v>
      </c>
    </row>
    <row r="34" ht="39.6" customHeight="1" spans="1:11">
      <c r="A34" s="32">
        <v>31</v>
      </c>
      <c r="B34" s="35"/>
      <c r="C34" s="35"/>
      <c r="D34" s="35"/>
      <c r="E34" s="32" t="s">
        <v>204</v>
      </c>
      <c r="F34" s="32" t="s">
        <v>47</v>
      </c>
      <c r="G34" s="34">
        <f t="shared" si="2"/>
        <v>4</v>
      </c>
      <c r="H34" s="34"/>
      <c r="I34" s="44"/>
      <c r="J34" s="44">
        <v>0.333333333333333</v>
      </c>
      <c r="K34" s="45">
        <f t="shared" si="3"/>
        <v>1.33</v>
      </c>
    </row>
    <row r="35" ht="39.6" customHeight="1" spans="1:11">
      <c r="A35" s="32">
        <v>32</v>
      </c>
      <c r="B35" s="35"/>
      <c r="C35" s="35"/>
      <c r="D35" s="52"/>
      <c r="E35" s="32" t="s">
        <v>205</v>
      </c>
      <c r="F35" s="32" t="s">
        <v>45</v>
      </c>
      <c r="G35" s="34">
        <f t="shared" si="2"/>
        <v>4</v>
      </c>
      <c r="H35" s="34"/>
      <c r="I35" s="44"/>
      <c r="J35" s="44">
        <v>0.333333333333333</v>
      </c>
      <c r="K35" s="45">
        <f t="shared" si="3"/>
        <v>1.33</v>
      </c>
    </row>
    <row r="36" ht="40.05" customHeight="1" spans="1:11">
      <c r="A36" s="36" t="s">
        <v>54</v>
      </c>
      <c r="B36" s="37"/>
      <c r="C36" s="37"/>
      <c r="D36" s="37"/>
      <c r="E36" s="38"/>
      <c r="F36" s="39"/>
      <c r="G36" s="34">
        <f>SUM(G4:G35)</f>
        <v>169</v>
      </c>
      <c r="H36" s="34"/>
      <c r="I36" s="34"/>
      <c r="J36" s="34"/>
      <c r="K36" s="45">
        <f>SUM(K4:K35)</f>
        <v>56.24</v>
      </c>
    </row>
  </sheetData>
  <mergeCells count="15">
    <mergeCell ref="A1:K1"/>
    <mergeCell ref="H2:J2"/>
    <mergeCell ref="A36:E36"/>
    <mergeCell ref="A2:A3"/>
    <mergeCell ref="B2:B3"/>
    <mergeCell ref="B4:B35"/>
    <mergeCell ref="C2:C3"/>
    <mergeCell ref="C4:C35"/>
    <mergeCell ref="D2:D3"/>
    <mergeCell ref="D4:D9"/>
    <mergeCell ref="D10:D18"/>
    <mergeCell ref="D19:D28"/>
    <mergeCell ref="D29:D35"/>
    <mergeCell ref="E2:E3"/>
    <mergeCell ref="F2:F3"/>
  </mergeCells>
  <dataValidations count="1">
    <dataValidation type="list" allowBlank="1" showInputMessage="1" showErrorMessage="1" sqref="F3:F36">
      <formula1>"FP,ILF,EIF,EI,EO,EQ"</formula1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workbookViewId="0">
      <selection activeCell="M5" sqref="M5"/>
    </sheetView>
  </sheetViews>
  <sheetFormatPr defaultColWidth="8.89166666666667" defaultRowHeight="13.5"/>
  <cols>
    <col min="1" max="3" width="8.89166666666667" style="1"/>
    <col min="4" max="4" width="14.375" style="1" customWidth="1"/>
    <col min="5" max="5" width="27.625" style="1" customWidth="1"/>
    <col min="6" max="11" width="7.375" style="1" customWidth="1"/>
    <col min="12" max="16384" width="8.89166666666667" style="1"/>
  </cols>
  <sheetData>
    <row r="1" ht="20.25" spans="1:11">
      <c r="A1" s="27" t="s">
        <v>206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22" customHeight="1" spans="1:11">
      <c r="A2" s="28" t="s">
        <v>27</v>
      </c>
      <c r="B2" s="29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2.75" spans="1:11">
      <c r="A3" s="28"/>
      <c r="B3" s="31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40.05" customHeight="1" spans="1:11">
      <c r="A4" s="32">
        <v>1</v>
      </c>
      <c r="B4" s="33" t="s">
        <v>41</v>
      </c>
      <c r="C4" s="33" t="s">
        <v>207</v>
      </c>
      <c r="D4" s="33" t="s">
        <v>208</v>
      </c>
      <c r="E4" s="32" t="s">
        <v>209</v>
      </c>
      <c r="F4" s="32" t="s">
        <v>45</v>
      </c>
      <c r="G4" s="34">
        <f t="shared" ref="G4:G27" si="0">_xlfn.IFS(F4="EI",4,F4="EQ",4,F4="ILF",10,F4="EIF",7,F4="EO",5)</f>
        <v>4</v>
      </c>
      <c r="H4" s="34"/>
      <c r="I4" s="44"/>
      <c r="J4" s="44">
        <v>0.333333333333333</v>
      </c>
      <c r="K4" s="45">
        <f t="shared" ref="K4:K27" si="1">G4*SUM(H4:J4)</f>
        <v>1.33</v>
      </c>
    </row>
    <row r="5" ht="40.05" customHeight="1" spans="1:11">
      <c r="A5" s="32">
        <v>2</v>
      </c>
      <c r="B5" s="35"/>
      <c r="C5" s="35"/>
      <c r="D5" s="35"/>
      <c r="E5" s="32" t="s">
        <v>210</v>
      </c>
      <c r="F5" s="32" t="s">
        <v>47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40.05" customHeight="1" spans="1:11">
      <c r="A6" s="32">
        <v>3</v>
      </c>
      <c r="B6" s="35"/>
      <c r="C6" s="35"/>
      <c r="D6" s="35"/>
      <c r="E6" s="32" t="s">
        <v>211</v>
      </c>
      <c r="F6" s="32" t="s">
        <v>47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40.05" customHeight="1" spans="1:11">
      <c r="A7" s="32">
        <v>4</v>
      </c>
      <c r="B7" s="35"/>
      <c r="C7" s="35"/>
      <c r="D7" s="35"/>
      <c r="E7" s="32" t="s">
        <v>212</v>
      </c>
      <c r="F7" s="32" t="s">
        <v>47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40.05" customHeight="1" spans="1:11">
      <c r="A8" s="32">
        <v>5</v>
      </c>
      <c r="B8" s="35"/>
      <c r="C8" s="35"/>
      <c r="D8" s="35"/>
      <c r="E8" s="32" t="s">
        <v>213</v>
      </c>
      <c r="F8" s="32" t="s">
        <v>47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40.05" customHeight="1" spans="1:17">
      <c r="A9" s="32">
        <v>6</v>
      </c>
      <c r="B9" s="35"/>
      <c r="C9" s="35"/>
      <c r="D9" s="35"/>
      <c r="E9" s="32" t="s">
        <v>214</v>
      </c>
      <c r="F9" s="32" t="s">
        <v>45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  <c r="M9" s="2"/>
      <c r="N9" s="2"/>
      <c r="O9" s="2"/>
      <c r="P9" s="2"/>
      <c r="Q9" s="2"/>
    </row>
    <row r="10" ht="40.05" customHeight="1" spans="1:11">
      <c r="A10" s="32">
        <v>7</v>
      </c>
      <c r="B10" s="35"/>
      <c r="C10" s="35"/>
      <c r="D10" s="35"/>
      <c r="E10" s="32" t="s">
        <v>215</v>
      </c>
      <c r="F10" s="32" t="s">
        <v>47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40.05" customHeight="1" spans="1:11">
      <c r="A11" s="32">
        <v>8</v>
      </c>
      <c r="B11" s="35"/>
      <c r="C11" s="35"/>
      <c r="D11" s="35"/>
      <c r="E11" s="32" t="s">
        <v>216</v>
      </c>
      <c r="F11" s="32" t="s">
        <v>47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40.05" customHeight="1" spans="1:11">
      <c r="A12" s="32">
        <v>9</v>
      </c>
      <c r="B12" s="35"/>
      <c r="C12" s="35"/>
      <c r="D12" s="35"/>
      <c r="E12" s="32" t="s">
        <v>217</v>
      </c>
      <c r="F12" s="32" t="s">
        <v>47</v>
      </c>
      <c r="G12" s="34">
        <f t="shared" si="0"/>
        <v>4</v>
      </c>
      <c r="H12" s="34"/>
      <c r="I12" s="44"/>
      <c r="J12" s="44">
        <v>0.333333333333333</v>
      </c>
      <c r="K12" s="45">
        <f t="shared" si="1"/>
        <v>1.33</v>
      </c>
    </row>
    <row r="13" ht="40.05" customHeight="1" spans="1:11">
      <c r="A13" s="32">
        <v>10</v>
      </c>
      <c r="B13" s="35"/>
      <c r="C13" s="35"/>
      <c r="D13" s="35"/>
      <c r="E13" s="32" t="s">
        <v>218</v>
      </c>
      <c r="F13" s="32" t="s">
        <v>47</v>
      </c>
      <c r="G13" s="34">
        <f t="shared" si="0"/>
        <v>4</v>
      </c>
      <c r="H13" s="34"/>
      <c r="I13" s="44"/>
      <c r="J13" s="44">
        <v>0.333333333333333</v>
      </c>
      <c r="K13" s="45">
        <f t="shared" si="1"/>
        <v>1.33</v>
      </c>
    </row>
    <row r="14" ht="40.05" customHeight="1" spans="1:11">
      <c r="A14" s="32">
        <v>11</v>
      </c>
      <c r="B14" s="35"/>
      <c r="C14" s="35"/>
      <c r="D14" s="35"/>
      <c r="E14" s="32" t="s">
        <v>164</v>
      </c>
      <c r="F14" s="32" t="s">
        <v>47</v>
      </c>
      <c r="G14" s="34">
        <f t="shared" si="0"/>
        <v>4</v>
      </c>
      <c r="H14" s="34"/>
      <c r="I14" s="44"/>
      <c r="J14" s="44">
        <v>0.333333333333333</v>
      </c>
      <c r="K14" s="45">
        <f t="shared" si="1"/>
        <v>1.33</v>
      </c>
    </row>
    <row r="15" ht="40.05" customHeight="1" spans="1:11">
      <c r="A15" s="32">
        <v>12</v>
      </c>
      <c r="B15" s="35"/>
      <c r="C15" s="35"/>
      <c r="D15" s="52"/>
      <c r="E15" s="32" t="s">
        <v>165</v>
      </c>
      <c r="F15" s="32" t="s">
        <v>62</v>
      </c>
      <c r="G15" s="34">
        <f t="shared" si="0"/>
        <v>5</v>
      </c>
      <c r="H15" s="34"/>
      <c r="I15" s="44"/>
      <c r="J15" s="44">
        <v>0.333333333333333</v>
      </c>
      <c r="K15" s="45">
        <f t="shared" si="1"/>
        <v>1.67</v>
      </c>
    </row>
    <row r="16" ht="40.05" customHeight="1" spans="1:11">
      <c r="A16" s="32">
        <v>13</v>
      </c>
      <c r="B16" s="35"/>
      <c r="C16" s="35"/>
      <c r="D16" s="33" t="s">
        <v>219</v>
      </c>
      <c r="E16" s="32" t="s">
        <v>220</v>
      </c>
      <c r="F16" s="32" t="s">
        <v>45</v>
      </c>
      <c r="G16" s="34">
        <f t="shared" si="0"/>
        <v>4</v>
      </c>
      <c r="H16" s="34"/>
      <c r="I16" s="44"/>
      <c r="J16" s="44">
        <v>0.333333333333333</v>
      </c>
      <c r="K16" s="45">
        <f t="shared" si="1"/>
        <v>1.33</v>
      </c>
    </row>
    <row r="17" ht="39.6" customHeight="1" spans="1:11">
      <c r="A17" s="32">
        <v>14</v>
      </c>
      <c r="B17" s="35"/>
      <c r="C17" s="35"/>
      <c r="D17" s="35"/>
      <c r="E17" s="32" t="s">
        <v>211</v>
      </c>
      <c r="F17" s="32" t="s">
        <v>47</v>
      </c>
      <c r="G17" s="34">
        <f t="shared" si="0"/>
        <v>4</v>
      </c>
      <c r="H17" s="34"/>
      <c r="I17" s="44"/>
      <c r="J17" s="44">
        <v>0.333333333333333</v>
      </c>
      <c r="K17" s="45">
        <f t="shared" si="1"/>
        <v>1.33</v>
      </c>
    </row>
    <row r="18" ht="39.6" customHeight="1" spans="1:11">
      <c r="A18" s="32">
        <v>15</v>
      </c>
      <c r="B18" s="35"/>
      <c r="C18" s="35"/>
      <c r="D18" s="35"/>
      <c r="E18" s="32" t="s">
        <v>221</v>
      </c>
      <c r="F18" s="32" t="s">
        <v>47</v>
      </c>
      <c r="G18" s="34">
        <f t="shared" si="0"/>
        <v>4</v>
      </c>
      <c r="H18" s="34"/>
      <c r="I18" s="44"/>
      <c r="J18" s="44">
        <v>0.333333333333333</v>
      </c>
      <c r="K18" s="45">
        <f t="shared" si="1"/>
        <v>1.33</v>
      </c>
    </row>
    <row r="19" ht="39.6" customHeight="1" spans="1:11">
      <c r="A19" s="32">
        <v>16</v>
      </c>
      <c r="B19" s="35"/>
      <c r="C19" s="35"/>
      <c r="D19" s="35"/>
      <c r="E19" s="32" t="s">
        <v>222</v>
      </c>
      <c r="F19" s="32" t="s">
        <v>47</v>
      </c>
      <c r="G19" s="34">
        <f t="shared" si="0"/>
        <v>4</v>
      </c>
      <c r="H19" s="34"/>
      <c r="I19" s="44"/>
      <c r="J19" s="44">
        <v>0.333333333333333</v>
      </c>
      <c r="K19" s="45">
        <f t="shared" si="1"/>
        <v>1.33</v>
      </c>
    </row>
    <row r="20" ht="39.6" customHeight="1" spans="1:11">
      <c r="A20" s="32">
        <v>17</v>
      </c>
      <c r="B20" s="35"/>
      <c r="C20" s="35"/>
      <c r="D20" s="35"/>
      <c r="E20" s="32" t="s">
        <v>223</v>
      </c>
      <c r="F20" s="32" t="s">
        <v>47</v>
      </c>
      <c r="G20" s="34">
        <f t="shared" si="0"/>
        <v>4</v>
      </c>
      <c r="H20" s="34"/>
      <c r="I20" s="44"/>
      <c r="J20" s="44">
        <v>0.333333333333333</v>
      </c>
      <c r="K20" s="45">
        <f t="shared" si="1"/>
        <v>1.33</v>
      </c>
    </row>
    <row r="21" ht="39.6" customHeight="1" spans="1:11">
      <c r="A21" s="32">
        <v>18</v>
      </c>
      <c r="B21" s="35"/>
      <c r="C21" s="35"/>
      <c r="D21" s="35"/>
      <c r="E21" s="32" t="s">
        <v>164</v>
      </c>
      <c r="F21" s="32" t="s">
        <v>47</v>
      </c>
      <c r="G21" s="34">
        <f t="shared" si="0"/>
        <v>4</v>
      </c>
      <c r="H21" s="34"/>
      <c r="I21" s="44"/>
      <c r="J21" s="44">
        <v>0.333333333333333</v>
      </c>
      <c r="K21" s="45">
        <f t="shared" si="1"/>
        <v>1.33</v>
      </c>
    </row>
    <row r="22" ht="39.6" customHeight="1" spans="1:11">
      <c r="A22" s="32">
        <v>19</v>
      </c>
      <c r="B22" s="35"/>
      <c r="C22" s="35"/>
      <c r="D22" s="52"/>
      <c r="E22" s="32" t="s">
        <v>165</v>
      </c>
      <c r="F22" s="32" t="s">
        <v>62</v>
      </c>
      <c r="G22" s="34">
        <f t="shared" si="0"/>
        <v>5</v>
      </c>
      <c r="H22" s="34"/>
      <c r="I22" s="44"/>
      <c r="J22" s="44">
        <v>0.333333333333333</v>
      </c>
      <c r="K22" s="45">
        <f t="shared" si="1"/>
        <v>1.67</v>
      </c>
    </row>
    <row r="23" ht="39.6" customHeight="1" spans="1:11">
      <c r="A23" s="32">
        <v>20</v>
      </c>
      <c r="B23" s="35"/>
      <c r="C23" s="35"/>
      <c r="D23" s="35" t="s">
        <v>224</v>
      </c>
      <c r="E23" s="32" t="s">
        <v>225</v>
      </c>
      <c r="F23" s="32" t="s">
        <v>45</v>
      </c>
      <c r="G23" s="34">
        <f t="shared" si="0"/>
        <v>4</v>
      </c>
      <c r="H23" s="34"/>
      <c r="I23" s="44"/>
      <c r="J23" s="44">
        <v>0.333333333333333</v>
      </c>
      <c r="K23" s="45">
        <f t="shared" si="1"/>
        <v>1.33</v>
      </c>
    </row>
    <row r="24" ht="39.6" customHeight="1" spans="1:11">
      <c r="A24" s="32">
        <v>21</v>
      </c>
      <c r="B24" s="35"/>
      <c r="C24" s="35"/>
      <c r="D24" s="35"/>
      <c r="E24" s="32" t="s">
        <v>226</v>
      </c>
      <c r="F24" s="32" t="s">
        <v>47</v>
      </c>
      <c r="G24" s="34">
        <f t="shared" si="0"/>
        <v>4</v>
      </c>
      <c r="H24" s="34"/>
      <c r="I24" s="44"/>
      <c r="J24" s="44">
        <v>0.333333333333333</v>
      </c>
      <c r="K24" s="45">
        <f t="shared" si="1"/>
        <v>1.33</v>
      </c>
    </row>
    <row r="25" ht="39.6" customHeight="1" spans="1:11">
      <c r="A25" s="32">
        <v>22</v>
      </c>
      <c r="B25" s="35"/>
      <c r="C25" s="35"/>
      <c r="D25" s="35"/>
      <c r="E25" s="32" t="s">
        <v>227</v>
      </c>
      <c r="F25" s="32" t="s">
        <v>47</v>
      </c>
      <c r="G25" s="34">
        <f t="shared" si="0"/>
        <v>4</v>
      </c>
      <c r="H25" s="34"/>
      <c r="I25" s="44"/>
      <c r="J25" s="44">
        <v>0.333333333333333</v>
      </c>
      <c r="K25" s="45">
        <f t="shared" si="1"/>
        <v>1.33</v>
      </c>
    </row>
    <row r="26" ht="39.6" customHeight="1" spans="1:11">
      <c r="A26" s="32">
        <v>23</v>
      </c>
      <c r="B26" s="35"/>
      <c r="C26" s="35"/>
      <c r="D26" s="35"/>
      <c r="E26" s="32" t="s">
        <v>228</v>
      </c>
      <c r="F26" s="32" t="s">
        <v>47</v>
      </c>
      <c r="G26" s="34">
        <f t="shared" si="0"/>
        <v>4</v>
      </c>
      <c r="H26" s="34"/>
      <c r="I26" s="44"/>
      <c r="J26" s="44">
        <v>0.333333333333333</v>
      </c>
      <c r="K26" s="45">
        <f t="shared" si="1"/>
        <v>1.33</v>
      </c>
    </row>
    <row r="27" ht="39.6" customHeight="1" spans="1:11">
      <c r="A27" s="32">
        <v>24</v>
      </c>
      <c r="B27" s="35"/>
      <c r="C27" s="35"/>
      <c r="D27" s="52"/>
      <c r="E27" s="32" t="s">
        <v>229</v>
      </c>
      <c r="F27" s="32" t="s">
        <v>47</v>
      </c>
      <c r="G27" s="34">
        <f t="shared" si="0"/>
        <v>4</v>
      </c>
      <c r="H27" s="34"/>
      <c r="I27" s="44"/>
      <c r="J27" s="44">
        <v>0.333333333333333</v>
      </c>
      <c r="K27" s="45">
        <f t="shared" si="1"/>
        <v>1.33</v>
      </c>
    </row>
    <row r="28" ht="40.05" customHeight="1" spans="1:11">
      <c r="A28" s="36" t="s">
        <v>54</v>
      </c>
      <c r="B28" s="37"/>
      <c r="C28" s="37"/>
      <c r="D28" s="37"/>
      <c r="E28" s="38"/>
      <c r="F28" s="39"/>
      <c r="G28" s="34">
        <f>SUM(G4:G27)</f>
        <v>98</v>
      </c>
      <c r="H28" s="34"/>
      <c r="I28" s="34"/>
      <c r="J28" s="34"/>
      <c r="K28" s="45">
        <f>SUM(K4:K27)</f>
        <v>32.6</v>
      </c>
    </row>
  </sheetData>
  <mergeCells count="14">
    <mergeCell ref="A1:K1"/>
    <mergeCell ref="H2:J2"/>
    <mergeCell ref="A28:E28"/>
    <mergeCell ref="A2:A3"/>
    <mergeCell ref="B2:B3"/>
    <mergeCell ref="B4:B27"/>
    <mergeCell ref="C2:C3"/>
    <mergeCell ref="C4:C27"/>
    <mergeCell ref="D2:D3"/>
    <mergeCell ref="D4:D15"/>
    <mergeCell ref="D16:D22"/>
    <mergeCell ref="D23:D27"/>
    <mergeCell ref="E2:E3"/>
    <mergeCell ref="F2:F3"/>
  </mergeCells>
  <dataValidations count="1">
    <dataValidation type="list" allowBlank="1" showInputMessage="1" showErrorMessage="1" sqref="F3:F28">
      <formula1>"FP,ILF,EIF,EI,EO,EQ"</formula1>
    </dataValidation>
  </dataValidations>
  <pageMargins left="0.7" right="0.7" top="0.75" bottom="0.75" header="0.3" footer="0.3"/>
  <pageSetup paperSize="9" scale="7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D2" sqref="D$1:D$1048576"/>
    </sheetView>
  </sheetViews>
  <sheetFormatPr defaultColWidth="8.89166666666667" defaultRowHeight="15"/>
  <cols>
    <col min="1" max="3" width="8.89166666666667" style="41"/>
    <col min="4" max="4" width="14.5" style="41" customWidth="1"/>
    <col min="5" max="5" width="24.875" style="41" customWidth="1"/>
    <col min="6" max="11" width="8.89166666666667" style="41"/>
    <col min="12" max="16384" width="8.89166666666667" style="1"/>
  </cols>
  <sheetData>
    <row r="1" ht="20.25" spans="1:11">
      <c r="A1" s="27" t="s">
        <v>230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3.5" spans="1:11">
      <c r="A2" s="28" t="s">
        <v>27</v>
      </c>
      <c r="B2" s="29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2.75" spans="1:11">
      <c r="A3" s="28"/>
      <c r="B3" s="31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40.05" customHeight="1" spans="1:11">
      <c r="A4" s="32">
        <v>1</v>
      </c>
      <c r="B4" s="33" t="s">
        <v>41</v>
      </c>
      <c r="C4" s="33" t="s">
        <v>231</v>
      </c>
      <c r="D4" s="33" t="s">
        <v>232</v>
      </c>
      <c r="E4" s="32" t="s">
        <v>233</v>
      </c>
      <c r="F4" s="32" t="s">
        <v>45</v>
      </c>
      <c r="G4" s="34">
        <f t="shared" ref="G4:G12" si="0">_xlfn.IFS(F4="EI",4,F4="EQ",4,F4="ILF",10,F4="EIF",7,F4="EO",5)</f>
        <v>4</v>
      </c>
      <c r="H4" s="34"/>
      <c r="I4" s="44"/>
      <c r="J4" s="44">
        <v>0.333333333333333</v>
      </c>
      <c r="K4" s="45">
        <f t="shared" ref="K4:K12" si="1">G4*SUM(H4:J4)</f>
        <v>1.33</v>
      </c>
    </row>
    <row r="5" ht="40.05" customHeight="1" spans="1:11">
      <c r="A5" s="32">
        <v>2</v>
      </c>
      <c r="B5" s="35"/>
      <c r="C5" s="35"/>
      <c r="D5" s="35"/>
      <c r="E5" s="32" t="s">
        <v>234</v>
      </c>
      <c r="F5" s="32" t="s">
        <v>47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40.05" customHeight="1" spans="1:11">
      <c r="A6" s="32">
        <v>3</v>
      </c>
      <c r="B6" s="35"/>
      <c r="C6" s="35"/>
      <c r="D6" s="35"/>
      <c r="E6" s="32" t="s">
        <v>235</v>
      </c>
      <c r="F6" s="32" t="s">
        <v>45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40.05" customHeight="1" spans="1:11">
      <c r="A7" s="32">
        <v>4</v>
      </c>
      <c r="B7" s="35"/>
      <c r="C7" s="35"/>
      <c r="D7" s="52"/>
      <c r="E7" s="32" t="s">
        <v>236</v>
      </c>
      <c r="F7" s="32" t="s">
        <v>47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40.05" customHeight="1" spans="1:11">
      <c r="A8" s="32">
        <v>5</v>
      </c>
      <c r="B8" s="35"/>
      <c r="C8" s="35"/>
      <c r="D8" s="33" t="s">
        <v>237</v>
      </c>
      <c r="E8" s="32" t="s">
        <v>238</v>
      </c>
      <c r="F8" s="32" t="s">
        <v>45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39.6" customHeight="1" spans="1:11">
      <c r="A9" s="32">
        <v>6</v>
      </c>
      <c r="B9" s="35"/>
      <c r="C9" s="35"/>
      <c r="D9" s="35"/>
      <c r="E9" s="32" t="s">
        <v>239</v>
      </c>
      <c r="F9" s="32" t="s">
        <v>47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</row>
    <row r="10" ht="39.6" customHeight="1" spans="1:11">
      <c r="A10" s="32">
        <v>7</v>
      </c>
      <c r="B10" s="35"/>
      <c r="C10" s="35"/>
      <c r="D10" s="52"/>
      <c r="E10" s="32" t="s">
        <v>236</v>
      </c>
      <c r="F10" s="32" t="s">
        <v>47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39.6" customHeight="1" spans="1:11">
      <c r="A11" s="32">
        <v>8</v>
      </c>
      <c r="B11" s="35"/>
      <c r="C11" s="35"/>
      <c r="D11" s="33" t="s">
        <v>240</v>
      </c>
      <c r="E11" s="32" t="s">
        <v>241</v>
      </c>
      <c r="F11" s="32" t="s">
        <v>45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39.6" customHeight="1" spans="1:11">
      <c r="A12" s="32">
        <v>9</v>
      </c>
      <c r="B12" s="35"/>
      <c r="C12" s="35"/>
      <c r="D12" s="35"/>
      <c r="E12" s="32" t="s">
        <v>242</v>
      </c>
      <c r="F12" s="32" t="s">
        <v>47</v>
      </c>
      <c r="G12" s="34">
        <f t="shared" si="0"/>
        <v>4</v>
      </c>
      <c r="H12" s="34"/>
      <c r="I12" s="44"/>
      <c r="J12" s="44">
        <v>0.333333333333333</v>
      </c>
      <c r="K12" s="45">
        <f t="shared" si="1"/>
        <v>1.33</v>
      </c>
    </row>
    <row r="13" ht="39.6" customHeight="1" spans="1:11">
      <c r="A13" s="32">
        <v>10</v>
      </c>
      <c r="B13" s="35"/>
      <c r="C13" s="35"/>
      <c r="D13" s="35"/>
      <c r="E13" s="32" t="s">
        <v>243</v>
      </c>
      <c r="F13" s="32" t="s">
        <v>47</v>
      </c>
      <c r="G13" s="34">
        <f t="shared" ref="G13:G17" si="2">_xlfn.IFS(F13="EI",4,F13="EQ",4,F13="ILF",10,F13="EIF",7,F13="EO",5)</f>
        <v>4</v>
      </c>
      <c r="H13" s="34"/>
      <c r="I13" s="44"/>
      <c r="J13" s="44">
        <v>0.333333333333333</v>
      </c>
      <c r="K13" s="45">
        <f t="shared" ref="K13:K17" si="3">G13*SUM(H13:J13)</f>
        <v>1.33</v>
      </c>
    </row>
    <row r="14" ht="39.6" customHeight="1" spans="1:11">
      <c r="A14" s="32">
        <v>11</v>
      </c>
      <c r="B14" s="35"/>
      <c r="C14" s="35"/>
      <c r="D14" s="52"/>
      <c r="E14" s="32" t="s">
        <v>244</v>
      </c>
      <c r="F14" s="32" t="s">
        <v>62</v>
      </c>
      <c r="G14" s="34">
        <f t="shared" si="2"/>
        <v>5</v>
      </c>
      <c r="H14" s="34"/>
      <c r="I14" s="44"/>
      <c r="J14" s="44">
        <v>0.333333333333333</v>
      </c>
      <c r="K14" s="45">
        <f t="shared" si="3"/>
        <v>1.67</v>
      </c>
    </row>
    <row r="15" ht="39.6" customHeight="1" spans="1:11">
      <c r="A15" s="32">
        <v>12</v>
      </c>
      <c r="B15" s="35"/>
      <c r="C15" s="35"/>
      <c r="D15" s="33" t="s">
        <v>245</v>
      </c>
      <c r="E15" s="32" t="s">
        <v>246</v>
      </c>
      <c r="F15" s="32" t="s">
        <v>45</v>
      </c>
      <c r="G15" s="34">
        <f t="shared" si="2"/>
        <v>4</v>
      </c>
      <c r="H15" s="34"/>
      <c r="I15" s="44"/>
      <c r="J15" s="44">
        <v>0.333333333333333</v>
      </c>
      <c r="K15" s="45">
        <f t="shared" si="3"/>
        <v>1.33</v>
      </c>
    </row>
    <row r="16" ht="39.6" customHeight="1" spans="1:11">
      <c r="A16" s="32">
        <v>13</v>
      </c>
      <c r="B16" s="35"/>
      <c r="C16" s="35"/>
      <c r="D16" s="35"/>
      <c r="E16" s="32" t="s">
        <v>247</v>
      </c>
      <c r="F16" s="32" t="s">
        <v>47</v>
      </c>
      <c r="G16" s="34">
        <f t="shared" si="2"/>
        <v>4</v>
      </c>
      <c r="H16" s="34"/>
      <c r="I16" s="44"/>
      <c r="J16" s="44">
        <v>0.333333333333333</v>
      </c>
      <c r="K16" s="45">
        <f t="shared" si="3"/>
        <v>1.33</v>
      </c>
    </row>
    <row r="17" ht="39.6" customHeight="1" spans="1:11">
      <c r="A17" s="32">
        <v>14</v>
      </c>
      <c r="B17" s="35"/>
      <c r="C17" s="35"/>
      <c r="D17" s="52"/>
      <c r="E17" s="32" t="s">
        <v>236</v>
      </c>
      <c r="F17" s="32" t="s">
        <v>47</v>
      </c>
      <c r="G17" s="34">
        <f t="shared" si="2"/>
        <v>4</v>
      </c>
      <c r="H17" s="34"/>
      <c r="I17" s="44"/>
      <c r="J17" s="44">
        <v>0.333333333333333</v>
      </c>
      <c r="K17" s="45">
        <f t="shared" si="3"/>
        <v>1.33</v>
      </c>
    </row>
    <row r="18" ht="40.05" customHeight="1" spans="1:11">
      <c r="A18" s="36" t="s">
        <v>54</v>
      </c>
      <c r="B18" s="37"/>
      <c r="C18" s="37"/>
      <c r="D18" s="37"/>
      <c r="E18" s="38"/>
      <c r="F18" s="39"/>
      <c r="G18" s="34">
        <f>SUM(G4:G17)</f>
        <v>57</v>
      </c>
      <c r="H18" s="34"/>
      <c r="I18" s="34"/>
      <c r="J18" s="34"/>
      <c r="K18" s="45">
        <f>SUM(K4:K17)</f>
        <v>18.96</v>
      </c>
    </row>
  </sheetData>
  <mergeCells count="15">
    <mergeCell ref="A1:K1"/>
    <mergeCell ref="H2:J2"/>
    <mergeCell ref="A18:E18"/>
    <mergeCell ref="A2:A3"/>
    <mergeCell ref="B2:B3"/>
    <mergeCell ref="B4:B17"/>
    <mergeCell ref="C2:C3"/>
    <mergeCell ref="C4:C17"/>
    <mergeCell ref="D2:D3"/>
    <mergeCell ref="D4:D7"/>
    <mergeCell ref="D8:D10"/>
    <mergeCell ref="D11:D14"/>
    <mergeCell ref="D15:D17"/>
    <mergeCell ref="E2:E3"/>
    <mergeCell ref="F2:F3"/>
  </mergeCells>
  <dataValidations count="1">
    <dataValidation type="list" allowBlank="1" showInputMessage="1" showErrorMessage="1" sqref="F3:F18">
      <formula1>"FP,ILF,EIF,EI,EO,EQ"</formula1>
    </dataValidation>
  </dataValidations>
  <pageMargins left="0.7" right="0.7" top="0.75" bottom="0.75" header="0.3" footer="0.3"/>
  <pageSetup paperSize="9" scale="7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workbookViewId="0">
      <selection activeCell="M4" sqref="M4"/>
    </sheetView>
  </sheetViews>
  <sheetFormatPr defaultColWidth="8.89166666666667" defaultRowHeight="15"/>
  <cols>
    <col min="1" max="3" width="8.89166666666667" style="41"/>
    <col min="4" max="4" width="14.875" style="41" customWidth="1"/>
    <col min="5" max="5" width="26.125" style="41" customWidth="1"/>
    <col min="6" max="11" width="7.25" style="41" customWidth="1"/>
    <col min="12" max="16384" width="8.89166666666667" style="1"/>
  </cols>
  <sheetData>
    <row r="1" ht="20.4" customHeight="1" spans="1:11">
      <c r="A1" s="47" t="s">
        <v>248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4.4" customHeight="1" spans="1:11">
      <c r="A2" s="29" t="s">
        <v>27</v>
      </c>
      <c r="B2" s="29" t="s">
        <v>28</v>
      </c>
      <c r="C2" s="29" t="s">
        <v>29</v>
      </c>
      <c r="D2" s="29" t="s">
        <v>30</v>
      </c>
      <c r="E2" s="29" t="s">
        <v>31</v>
      </c>
      <c r="F2" s="29" t="s">
        <v>32</v>
      </c>
      <c r="G2" s="30" t="s">
        <v>33</v>
      </c>
      <c r="H2" s="49" t="s">
        <v>34</v>
      </c>
      <c r="I2" s="56"/>
      <c r="J2" s="57"/>
      <c r="K2" s="42" t="s">
        <v>35</v>
      </c>
    </row>
    <row r="3" ht="42.75" spans="1:11">
      <c r="A3" s="31"/>
      <c r="B3" s="31"/>
      <c r="C3" s="31"/>
      <c r="D3" s="31"/>
      <c r="E3" s="31"/>
      <c r="F3" s="31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40.05" customHeight="1" spans="1:11">
      <c r="A4" s="32">
        <v>1</v>
      </c>
      <c r="B4" s="33" t="s">
        <v>41</v>
      </c>
      <c r="C4" s="33" t="s">
        <v>249</v>
      </c>
      <c r="D4" s="33" t="s">
        <v>250</v>
      </c>
      <c r="E4" s="32" t="s">
        <v>251</v>
      </c>
      <c r="F4" s="32" t="s">
        <v>45</v>
      </c>
      <c r="G4" s="34">
        <f t="shared" ref="G4:G15" si="0">_xlfn.IFS(F4="EI",4,F4="EQ",4,F4="ILF",10,F4="EIF",7,F4="EO",5)</f>
        <v>4</v>
      </c>
      <c r="H4" s="34"/>
      <c r="I4" s="44"/>
      <c r="J4" s="44">
        <v>0.333333333333333</v>
      </c>
      <c r="K4" s="45">
        <f t="shared" ref="K4:K15" si="1">G4*SUM(H4:J4)</f>
        <v>1.33</v>
      </c>
    </row>
    <row r="5" ht="40.05" customHeight="1" spans="1:11">
      <c r="A5" s="32">
        <v>2</v>
      </c>
      <c r="B5" s="35"/>
      <c r="C5" s="35"/>
      <c r="D5" s="35"/>
      <c r="E5" s="32" t="s">
        <v>234</v>
      </c>
      <c r="F5" s="32" t="s">
        <v>47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40.05" customHeight="1" spans="1:11">
      <c r="A6" s="32">
        <v>3</v>
      </c>
      <c r="B6" s="35"/>
      <c r="C6" s="35"/>
      <c r="D6" s="35"/>
      <c r="E6" s="32" t="s">
        <v>252</v>
      </c>
      <c r="F6" s="32" t="s">
        <v>47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40.05" customHeight="1" spans="1:11">
      <c r="A7" s="32">
        <v>4</v>
      </c>
      <c r="B7" s="35"/>
      <c r="C7" s="35"/>
      <c r="D7" s="35"/>
      <c r="E7" s="32" t="s">
        <v>253</v>
      </c>
      <c r="F7" s="32" t="s">
        <v>47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39.6" customHeight="1" spans="1:11">
      <c r="A8" s="32">
        <v>5</v>
      </c>
      <c r="B8" s="35"/>
      <c r="C8" s="35"/>
      <c r="D8" s="35"/>
      <c r="E8" s="32" t="s">
        <v>254</v>
      </c>
      <c r="F8" s="32" t="s">
        <v>147</v>
      </c>
      <c r="G8" s="34">
        <f t="shared" si="0"/>
        <v>7</v>
      </c>
      <c r="H8" s="34"/>
      <c r="I8" s="44"/>
      <c r="J8" s="44">
        <v>0.333333333333333</v>
      </c>
      <c r="K8" s="45">
        <f t="shared" si="1"/>
        <v>2.33</v>
      </c>
    </row>
    <row r="9" ht="39.6" customHeight="1" spans="1:11">
      <c r="A9" s="32">
        <v>6</v>
      </c>
      <c r="B9" s="35"/>
      <c r="C9" s="35"/>
      <c r="D9" s="35"/>
      <c r="E9" s="32" t="s">
        <v>255</v>
      </c>
      <c r="F9" s="32" t="s">
        <v>62</v>
      </c>
      <c r="G9" s="34">
        <f t="shared" si="0"/>
        <v>5</v>
      </c>
      <c r="H9" s="34"/>
      <c r="I9" s="44"/>
      <c r="J9" s="44">
        <v>0.333333333333333</v>
      </c>
      <c r="K9" s="45">
        <f t="shared" si="1"/>
        <v>1.67</v>
      </c>
    </row>
    <row r="10" ht="39.6" customHeight="1" spans="1:11">
      <c r="A10" s="32">
        <v>7</v>
      </c>
      <c r="B10" s="35"/>
      <c r="C10" s="35"/>
      <c r="D10" s="52"/>
      <c r="E10" s="32" t="s">
        <v>256</v>
      </c>
      <c r="F10" s="32" t="s">
        <v>47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39.6" customHeight="1" spans="1:11">
      <c r="A11" s="32">
        <v>8</v>
      </c>
      <c r="B11" s="35"/>
      <c r="C11" s="35"/>
      <c r="D11" s="33" t="s">
        <v>257</v>
      </c>
      <c r="E11" s="32" t="s">
        <v>251</v>
      </c>
      <c r="F11" s="32" t="s">
        <v>45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39.6" customHeight="1" spans="1:11">
      <c r="A12" s="32">
        <v>9</v>
      </c>
      <c r="B12" s="35"/>
      <c r="C12" s="35"/>
      <c r="D12" s="35"/>
      <c r="E12" s="32" t="s">
        <v>234</v>
      </c>
      <c r="F12" s="32" t="s">
        <v>47</v>
      </c>
      <c r="G12" s="34">
        <f t="shared" si="0"/>
        <v>4</v>
      </c>
      <c r="H12" s="34"/>
      <c r="I12" s="44"/>
      <c r="J12" s="44">
        <v>0.333333333333333</v>
      </c>
      <c r="K12" s="45">
        <f t="shared" si="1"/>
        <v>1.33</v>
      </c>
    </row>
    <row r="13" ht="39.6" customHeight="1" spans="1:11">
      <c r="A13" s="32">
        <v>10</v>
      </c>
      <c r="B13" s="35"/>
      <c r="C13" s="35"/>
      <c r="D13" s="35"/>
      <c r="E13" s="32" t="s">
        <v>258</v>
      </c>
      <c r="F13" s="32" t="s">
        <v>47</v>
      </c>
      <c r="G13" s="34">
        <f t="shared" si="0"/>
        <v>4</v>
      </c>
      <c r="H13" s="34"/>
      <c r="I13" s="44"/>
      <c r="J13" s="44">
        <v>0.333333333333333</v>
      </c>
      <c r="K13" s="45">
        <f t="shared" si="1"/>
        <v>1.33</v>
      </c>
    </row>
    <row r="14" ht="39.6" customHeight="1" spans="1:11">
      <c r="A14" s="32">
        <v>11</v>
      </c>
      <c r="B14" s="35"/>
      <c r="C14" s="35"/>
      <c r="D14" s="35"/>
      <c r="E14" s="32" t="s">
        <v>253</v>
      </c>
      <c r="F14" s="32" t="s">
        <v>47</v>
      </c>
      <c r="G14" s="34">
        <f t="shared" si="0"/>
        <v>4</v>
      </c>
      <c r="H14" s="34"/>
      <c r="I14" s="44"/>
      <c r="J14" s="44">
        <v>0.333333333333333</v>
      </c>
      <c r="K14" s="45">
        <f t="shared" si="1"/>
        <v>1.33</v>
      </c>
    </row>
    <row r="15" ht="39.6" customHeight="1" spans="1:11">
      <c r="A15" s="32">
        <v>12</v>
      </c>
      <c r="B15" s="35"/>
      <c r="C15" s="35"/>
      <c r="D15" s="35"/>
      <c r="E15" s="32" t="s">
        <v>254</v>
      </c>
      <c r="F15" s="32" t="s">
        <v>147</v>
      </c>
      <c r="G15" s="34">
        <f t="shared" si="0"/>
        <v>7</v>
      </c>
      <c r="H15" s="34"/>
      <c r="I15" s="44"/>
      <c r="J15" s="44">
        <v>0.333333333333333</v>
      </c>
      <c r="K15" s="45">
        <f t="shared" si="1"/>
        <v>2.33</v>
      </c>
    </row>
    <row r="16" ht="39.6" customHeight="1" spans="1:11">
      <c r="A16" s="32">
        <v>13</v>
      </c>
      <c r="B16" s="35"/>
      <c r="C16" s="35"/>
      <c r="D16" s="35"/>
      <c r="E16" s="32" t="s">
        <v>255</v>
      </c>
      <c r="F16" s="32" t="s">
        <v>62</v>
      </c>
      <c r="G16" s="34">
        <f t="shared" ref="G16:G29" si="2">_xlfn.IFS(F16="EI",4,F16="EQ",4,F16="ILF",10,F16="EIF",7,F16="EO",5)</f>
        <v>5</v>
      </c>
      <c r="H16" s="34"/>
      <c r="I16" s="44"/>
      <c r="J16" s="44">
        <v>0.333333333333333</v>
      </c>
      <c r="K16" s="45">
        <f t="shared" ref="K16:K29" si="3">G16*SUM(H16:J16)</f>
        <v>1.67</v>
      </c>
    </row>
    <row r="17" ht="39.6" customHeight="1" spans="1:11">
      <c r="A17" s="32">
        <v>14</v>
      </c>
      <c r="B17" s="35"/>
      <c r="C17" s="35"/>
      <c r="D17" s="52"/>
      <c r="E17" s="32" t="s">
        <v>256</v>
      </c>
      <c r="F17" s="32" t="s">
        <v>47</v>
      </c>
      <c r="G17" s="34">
        <f t="shared" si="2"/>
        <v>4</v>
      </c>
      <c r="H17" s="34"/>
      <c r="I17" s="44"/>
      <c r="J17" s="44">
        <v>0.333333333333333</v>
      </c>
      <c r="K17" s="45">
        <f t="shared" si="3"/>
        <v>1.33</v>
      </c>
    </row>
    <row r="18" ht="39.6" customHeight="1" spans="1:11">
      <c r="A18" s="32">
        <v>15</v>
      </c>
      <c r="B18" s="35"/>
      <c r="C18" s="35"/>
      <c r="D18" s="35" t="s">
        <v>259</v>
      </c>
      <c r="E18" s="32" t="s">
        <v>160</v>
      </c>
      <c r="F18" s="32" t="s">
        <v>47</v>
      </c>
      <c r="G18" s="34">
        <f t="shared" si="2"/>
        <v>4</v>
      </c>
      <c r="H18" s="34"/>
      <c r="I18" s="44"/>
      <c r="J18" s="44">
        <v>0.333333333333333</v>
      </c>
      <c r="K18" s="45">
        <f t="shared" si="3"/>
        <v>1.33</v>
      </c>
    </row>
    <row r="19" ht="39.6" customHeight="1" spans="1:11">
      <c r="A19" s="32">
        <v>16</v>
      </c>
      <c r="B19" s="35"/>
      <c r="C19" s="35"/>
      <c r="D19" s="35"/>
      <c r="E19" s="32" t="s">
        <v>234</v>
      </c>
      <c r="F19" s="32" t="s">
        <v>47</v>
      </c>
      <c r="G19" s="34">
        <f t="shared" si="2"/>
        <v>4</v>
      </c>
      <c r="H19" s="34"/>
      <c r="I19" s="44"/>
      <c r="J19" s="44">
        <v>0.333333333333333</v>
      </c>
      <c r="K19" s="45">
        <f t="shared" si="3"/>
        <v>1.33</v>
      </c>
    </row>
    <row r="20" ht="39.6" customHeight="1" spans="1:11">
      <c r="A20" s="32">
        <v>17</v>
      </c>
      <c r="B20" s="35"/>
      <c r="C20" s="35"/>
      <c r="D20" s="35"/>
      <c r="E20" s="32" t="s">
        <v>260</v>
      </c>
      <c r="F20" s="32" t="s">
        <v>47</v>
      </c>
      <c r="G20" s="34">
        <f t="shared" si="2"/>
        <v>4</v>
      </c>
      <c r="H20" s="34"/>
      <c r="I20" s="44"/>
      <c r="J20" s="44">
        <v>0.333333333333333</v>
      </c>
      <c r="K20" s="45">
        <f t="shared" si="3"/>
        <v>1.33</v>
      </c>
    </row>
    <row r="21" ht="39.6" customHeight="1" spans="1:11">
      <c r="A21" s="32">
        <v>18</v>
      </c>
      <c r="B21" s="35"/>
      <c r="C21" s="35"/>
      <c r="D21" s="35"/>
      <c r="E21" s="32" t="s">
        <v>261</v>
      </c>
      <c r="F21" s="32" t="s">
        <v>47</v>
      </c>
      <c r="G21" s="34">
        <f t="shared" si="2"/>
        <v>4</v>
      </c>
      <c r="H21" s="34"/>
      <c r="I21" s="44"/>
      <c r="J21" s="44">
        <v>0.333333333333333</v>
      </c>
      <c r="K21" s="45">
        <f t="shared" si="3"/>
        <v>1.33</v>
      </c>
    </row>
    <row r="22" ht="39.6" customHeight="1" spans="1:11">
      <c r="A22" s="32">
        <v>19</v>
      </c>
      <c r="B22" s="35"/>
      <c r="C22" s="35"/>
      <c r="D22" s="35"/>
      <c r="E22" s="32" t="s">
        <v>262</v>
      </c>
      <c r="F22" s="32" t="s">
        <v>45</v>
      </c>
      <c r="G22" s="34">
        <f t="shared" si="2"/>
        <v>4</v>
      </c>
      <c r="H22" s="34"/>
      <c r="I22" s="44"/>
      <c r="J22" s="44">
        <v>0.333333333333333</v>
      </c>
      <c r="K22" s="45">
        <f t="shared" si="3"/>
        <v>1.33</v>
      </c>
    </row>
    <row r="23" ht="39.6" customHeight="1" spans="1:11">
      <c r="A23" s="32">
        <v>20</v>
      </c>
      <c r="B23" s="35"/>
      <c r="C23" s="35"/>
      <c r="D23" s="35"/>
      <c r="E23" s="32" t="s">
        <v>263</v>
      </c>
      <c r="F23" s="32" t="s">
        <v>45</v>
      </c>
      <c r="G23" s="34">
        <f t="shared" si="2"/>
        <v>4</v>
      </c>
      <c r="H23" s="34"/>
      <c r="I23" s="44"/>
      <c r="J23" s="44">
        <v>0.333333333333333</v>
      </c>
      <c r="K23" s="45">
        <f t="shared" si="3"/>
        <v>1.33</v>
      </c>
    </row>
    <row r="24" ht="39.6" customHeight="1" spans="1:11">
      <c r="A24" s="32">
        <v>21</v>
      </c>
      <c r="B24" s="35"/>
      <c r="C24" s="35"/>
      <c r="D24" s="52"/>
      <c r="E24" s="32" t="s">
        <v>264</v>
      </c>
      <c r="F24" s="32" t="s">
        <v>62</v>
      </c>
      <c r="G24" s="34">
        <f t="shared" si="2"/>
        <v>5</v>
      </c>
      <c r="H24" s="34"/>
      <c r="I24" s="44"/>
      <c r="J24" s="44">
        <v>0.333333333333333</v>
      </c>
      <c r="K24" s="45">
        <f t="shared" si="3"/>
        <v>1.67</v>
      </c>
    </row>
    <row r="25" ht="39.6" customHeight="1" spans="1:11">
      <c r="A25" s="32">
        <v>22</v>
      </c>
      <c r="B25" s="35"/>
      <c r="C25" s="35"/>
      <c r="D25" s="33" t="s">
        <v>265</v>
      </c>
      <c r="E25" s="32" t="s">
        <v>160</v>
      </c>
      <c r="F25" s="32" t="s">
        <v>45</v>
      </c>
      <c r="G25" s="34">
        <f t="shared" si="2"/>
        <v>4</v>
      </c>
      <c r="H25" s="34"/>
      <c r="I25" s="44"/>
      <c r="J25" s="44">
        <v>0.333333333333333</v>
      </c>
      <c r="K25" s="45">
        <f t="shared" si="3"/>
        <v>1.33</v>
      </c>
    </row>
    <row r="26" ht="39.6" customHeight="1" spans="1:11">
      <c r="A26" s="32">
        <v>23</v>
      </c>
      <c r="B26" s="35"/>
      <c r="C26" s="35"/>
      <c r="D26" s="35"/>
      <c r="E26" s="32" t="s">
        <v>234</v>
      </c>
      <c r="F26" s="32" t="s">
        <v>47</v>
      </c>
      <c r="G26" s="34">
        <f t="shared" si="2"/>
        <v>4</v>
      </c>
      <c r="H26" s="34"/>
      <c r="I26" s="44"/>
      <c r="J26" s="44">
        <v>0.333333333333333</v>
      </c>
      <c r="K26" s="45">
        <f t="shared" si="3"/>
        <v>1.33</v>
      </c>
    </row>
    <row r="27" ht="39.6" customHeight="1" spans="1:11">
      <c r="A27" s="32">
        <v>24</v>
      </c>
      <c r="B27" s="35"/>
      <c r="C27" s="35"/>
      <c r="D27" s="35"/>
      <c r="E27" s="32" t="s">
        <v>260</v>
      </c>
      <c r="F27" s="32" t="s">
        <v>47</v>
      </c>
      <c r="G27" s="34">
        <f t="shared" si="2"/>
        <v>4</v>
      </c>
      <c r="H27" s="34"/>
      <c r="I27" s="44"/>
      <c r="J27" s="44">
        <v>0.333333333333333</v>
      </c>
      <c r="K27" s="45">
        <f t="shared" si="3"/>
        <v>1.33</v>
      </c>
    </row>
    <row r="28" ht="39.6" customHeight="1" spans="1:11">
      <c r="A28" s="32">
        <v>25</v>
      </c>
      <c r="B28" s="35"/>
      <c r="C28" s="35"/>
      <c r="D28" s="35"/>
      <c r="E28" s="32" t="s">
        <v>266</v>
      </c>
      <c r="F28" s="32" t="s">
        <v>62</v>
      </c>
      <c r="G28" s="34">
        <f t="shared" si="2"/>
        <v>5</v>
      </c>
      <c r="H28" s="34"/>
      <c r="I28" s="44"/>
      <c r="J28" s="44">
        <v>0.333333333333333</v>
      </c>
      <c r="K28" s="45">
        <f t="shared" si="3"/>
        <v>1.67</v>
      </c>
    </row>
    <row r="29" ht="39.6" customHeight="1" spans="1:11">
      <c r="A29" s="32">
        <v>26</v>
      </c>
      <c r="B29" s="35"/>
      <c r="C29" s="35"/>
      <c r="D29" s="35"/>
      <c r="E29" s="32" t="s">
        <v>267</v>
      </c>
      <c r="F29" s="32" t="s">
        <v>62</v>
      </c>
      <c r="G29" s="34">
        <f t="shared" si="2"/>
        <v>5</v>
      </c>
      <c r="H29" s="34"/>
      <c r="I29" s="44"/>
      <c r="J29" s="44">
        <v>0.333333333333333</v>
      </c>
      <c r="K29" s="45">
        <f t="shared" si="3"/>
        <v>1.67</v>
      </c>
    </row>
    <row r="30" ht="39.6" customHeight="1" spans="1:11">
      <c r="A30" s="32">
        <v>27</v>
      </c>
      <c r="B30" s="35"/>
      <c r="C30" s="35"/>
      <c r="D30" s="35"/>
      <c r="E30" s="32" t="s">
        <v>268</v>
      </c>
      <c r="F30" s="32" t="s">
        <v>47</v>
      </c>
      <c r="G30" s="34">
        <f t="shared" ref="G30:G37" si="4">_xlfn.IFS(F30="EI",4,F30="EQ",4,F30="ILF",10,F30="EIF",7,F30="EO",5)</f>
        <v>4</v>
      </c>
      <c r="H30" s="34"/>
      <c r="I30" s="44"/>
      <c r="J30" s="44">
        <v>0.333333333333333</v>
      </c>
      <c r="K30" s="45">
        <f t="shared" ref="K30:K37" si="5">G30*SUM(H30:J30)</f>
        <v>1.33</v>
      </c>
    </row>
    <row r="31" ht="39.6" customHeight="1" spans="1:11">
      <c r="A31" s="32">
        <v>28</v>
      </c>
      <c r="B31" s="35"/>
      <c r="C31" s="35"/>
      <c r="D31" s="52"/>
      <c r="E31" s="32" t="s">
        <v>269</v>
      </c>
      <c r="F31" s="32" t="s">
        <v>45</v>
      </c>
      <c r="G31" s="34">
        <f t="shared" si="4"/>
        <v>4</v>
      </c>
      <c r="H31" s="34"/>
      <c r="I31" s="44"/>
      <c r="J31" s="44">
        <v>0.333333333333333</v>
      </c>
      <c r="K31" s="45">
        <f t="shared" si="5"/>
        <v>1.33</v>
      </c>
    </row>
    <row r="32" ht="39.6" customHeight="1" spans="1:11">
      <c r="A32" s="32">
        <v>29</v>
      </c>
      <c r="B32" s="35"/>
      <c r="C32" s="35"/>
      <c r="D32" s="33" t="s">
        <v>270</v>
      </c>
      <c r="E32" s="32" t="s">
        <v>160</v>
      </c>
      <c r="F32" s="32" t="s">
        <v>45</v>
      </c>
      <c r="G32" s="34">
        <f t="shared" si="4"/>
        <v>4</v>
      </c>
      <c r="H32" s="34"/>
      <c r="I32" s="44"/>
      <c r="J32" s="44">
        <v>0.333333333333333</v>
      </c>
      <c r="K32" s="45">
        <f t="shared" si="5"/>
        <v>1.33</v>
      </c>
    </row>
    <row r="33" ht="39.6" customHeight="1" spans="1:11">
      <c r="A33" s="32">
        <v>30</v>
      </c>
      <c r="B33" s="35"/>
      <c r="C33" s="35"/>
      <c r="D33" s="35"/>
      <c r="E33" s="32" t="s">
        <v>234</v>
      </c>
      <c r="F33" s="32" t="s">
        <v>47</v>
      </c>
      <c r="G33" s="34">
        <f t="shared" si="4"/>
        <v>4</v>
      </c>
      <c r="H33" s="34"/>
      <c r="I33" s="44"/>
      <c r="J33" s="44">
        <v>0.333333333333333</v>
      </c>
      <c r="K33" s="45">
        <f t="shared" si="5"/>
        <v>1.33</v>
      </c>
    </row>
    <row r="34" ht="39.6" customHeight="1" spans="1:11">
      <c r="A34" s="32">
        <v>31</v>
      </c>
      <c r="B34" s="35"/>
      <c r="C34" s="35"/>
      <c r="D34" s="35"/>
      <c r="E34" s="32" t="s">
        <v>260</v>
      </c>
      <c r="F34" s="32" t="s">
        <v>47</v>
      </c>
      <c r="G34" s="34">
        <f t="shared" si="4"/>
        <v>4</v>
      </c>
      <c r="H34" s="34"/>
      <c r="I34" s="44"/>
      <c r="J34" s="44">
        <v>0.333333333333333</v>
      </c>
      <c r="K34" s="45">
        <f t="shared" si="5"/>
        <v>1.33</v>
      </c>
    </row>
    <row r="35" ht="39.6" customHeight="1" spans="1:11">
      <c r="A35" s="32">
        <v>32</v>
      </c>
      <c r="B35" s="35"/>
      <c r="C35" s="35"/>
      <c r="D35" s="35"/>
      <c r="E35" s="32" t="s">
        <v>268</v>
      </c>
      <c r="F35" s="32" t="s">
        <v>47</v>
      </c>
      <c r="G35" s="34">
        <f t="shared" si="4"/>
        <v>4</v>
      </c>
      <c r="H35" s="34"/>
      <c r="I35" s="44"/>
      <c r="J35" s="44">
        <v>0.333333333333333</v>
      </c>
      <c r="K35" s="45">
        <f t="shared" si="5"/>
        <v>1.33</v>
      </c>
    </row>
    <row r="36" ht="39.6" customHeight="1" spans="1:11">
      <c r="A36" s="32">
        <v>33</v>
      </c>
      <c r="B36" s="35"/>
      <c r="C36" s="35"/>
      <c r="D36" s="35"/>
      <c r="E36" s="32" t="s">
        <v>269</v>
      </c>
      <c r="F36" s="32" t="s">
        <v>45</v>
      </c>
      <c r="G36" s="34">
        <f t="shared" si="4"/>
        <v>4</v>
      </c>
      <c r="H36" s="34"/>
      <c r="I36" s="44"/>
      <c r="J36" s="44">
        <v>0.333333333333333</v>
      </c>
      <c r="K36" s="45">
        <f t="shared" si="5"/>
        <v>1.33</v>
      </c>
    </row>
    <row r="37" ht="39.6" customHeight="1" spans="1:11">
      <c r="A37" s="32">
        <v>34</v>
      </c>
      <c r="B37" s="52"/>
      <c r="C37" s="52"/>
      <c r="D37" s="52"/>
      <c r="E37" s="32" t="s">
        <v>271</v>
      </c>
      <c r="F37" s="32" t="s">
        <v>62</v>
      </c>
      <c r="G37" s="34">
        <f t="shared" si="4"/>
        <v>5</v>
      </c>
      <c r="H37" s="34"/>
      <c r="I37" s="44"/>
      <c r="J37" s="44">
        <v>0.333333333333333</v>
      </c>
      <c r="K37" s="45">
        <f t="shared" si="5"/>
        <v>1.67</v>
      </c>
    </row>
    <row r="38" ht="40.05" customHeight="1" spans="1:11">
      <c r="A38" s="36" t="s">
        <v>54</v>
      </c>
      <c r="B38" s="37"/>
      <c r="C38" s="37"/>
      <c r="D38" s="37"/>
      <c r="E38" s="38"/>
      <c r="F38" s="39"/>
      <c r="G38" s="34">
        <f>SUM(G4:G37)</f>
        <v>148</v>
      </c>
      <c r="H38" s="34"/>
      <c r="I38" s="34"/>
      <c r="J38" s="34"/>
      <c r="K38" s="45">
        <f>SUM(K4:K37)</f>
        <v>49.26</v>
      </c>
    </row>
  </sheetData>
  <mergeCells count="16">
    <mergeCell ref="A1:K1"/>
    <mergeCell ref="H2:J2"/>
    <mergeCell ref="A38:E38"/>
    <mergeCell ref="A2:A3"/>
    <mergeCell ref="B2:B3"/>
    <mergeCell ref="B4:B37"/>
    <mergeCell ref="C2:C3"/>
    <mergeCell ref="C4:C37"/>
    <mergeCell ref="D2:D3"/>
    <mergeCell ref="D4:D10"/>
    <mergeCell ref="D11:D17"/>
    <mergeCell ref="D18:D24"/>
    <mergeCell ref="D25:D31"/>
    <mergeCell ref="D32:D37"/>
    <mergeCell ref="E2:E3"/>
    <mergeCell ref="F2:F3"/>
  </mergeCells>
  <dataValidations count="1">
    <dataValidation type="list" allowBlank="1" showInputMessage="1" showErrorMessage="1" sqref="F3:F38">
      <formula1>"FP,ILF,EIF,EI,EO,EQ"</formula1>
    </dataValidation>
  </dataValidations>
  <pageMargins left="0.7" right="0.7" top="0.75" bottom="0.75" header="0.3" footer="0.3"/>
  <pageSetup paperSize="9" scale="8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7"/>
  <sheetViews>
    <sheetView zoomScale="115" zoomScaleNormal="115" topLeftCell="B1" workbookViewId="0">
      <selection activeCell="I5" sqref="I5"/>
    </sheetView>
  </sheetViews>
  <sheetFormatPr defaultColWidth="8.89166666666667" defaultRowHeight="15"/>
  <cols>
    <col min="1" max="1" width="8.89166666666667" style="1"/>
    <col min="2" max="3" width="8.89166666666667" style="41"/>
    <col min="4" max="4" width="12.3833333333333" style="41" customWidth="1"/>
    <col min="5" max="5" width="20.1083333333333" style="41" customWidth="1"/>
    <col min="6" max="11" width="8.89166666666667" style="41"/>
    <col min="12" max="16384" width="8.89166666666667" style="1"/>
  </cols>
  <sheetData>
    <row r="1" ht="20.4" customHeight="1" spans="1:11">
      <c r="A1" s="46" t="s">
        <v>272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4.4" customHeight="1" spans="1:11">
      <c r="A2" s="48" t="s">
        <v>273</v>
      </c>
      <c r="B2" s="29" t="s">
        <v>28</v>
      </c>
      <c r="C2" s="29" t="s">
        <v>29</v>
      </c>
      <c r="D2" s="29" t="s">
        <v>30</v>
      </c>
      <c r="E2" s="29" t="s">
        <v>31</v>
      </c>
      <c r="F2" s="29" t="s">
        <v>32</v>
      </c>
      <c r="G2" s="30" t="s">
        <v>33</v>
      </c>
      <c r="H2" s="49" t="s">
        <v>34</v>
      </c>
      <c r="I2" s="56"/>
      <c r="J2" s="57"/>
      <c r="K2" s="42" t="s">
        <v>35</v>
      </c>
    </row>
    <row r="3" ht="42.75" spans="1:11">
      <c r="A3" s="50"/>
      <c r="B3" s="31"/>
      <c r="C3" s="31"/>
      <c r="D3" s="31"/>
      <c r="E3" s="31"/>
      <c r="F3" s="31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40.05" customHeight="1" spans="1:11">
      <c r="A4" s="51">
        <v>1</v>
      </c>
      <c r="B4" s="33" t="s">
        <v>41</v>
      </c>
      <c r="C4" s="33" t="s">
        <v>274</v>
      </c>
      <c r="D4" s="33" t="s">
        <v>275</v>
      </c>
      <c r="E4" s="32" t="s">
        <v>160</v>
      </c>
      <c r="F4" s="32" t="s">
        <v>45</v>
      </c>
      <c r="G4" s="34">
        <f t="shared" ref="G4:G30" si="0">_xlfn.IFS(F4="EI",4,F4="EQ",4,F4="ILF",10,F4="EIF",7,F4="EO",5)</f>
        <v>4</v>
      </c>
      <c r="H4" s="34"/>
      <c r="I4" s="44"/>
      <c r="J4" s="44">
        <v>0.333333333333333</v>
      </c>
      <c r="K4" s="45">
        <f t="shared" ref="K4:K30" si="1">G4*SUM(H4:J4)</f>
        <v>1.33</v>
      </c>
    </row>
    <row r="5" ht="40.05" customHeight="1" spans="1:11">
      <c r="A5" s="51">
        <v>2</v>
      </c>
      <c r="B5" s="35"/>
      <c r="C5" s="35"/>
      <c r="D5" s="35"/>
      <c r="E5" s="32" t="s">
        <v>234</v>
      </c>
      <c r="F5" s="32" t="s">
        <v>47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40.05" customHeight="1" spans="1:17">
      <c r="A6" s="51">
        <v>3</v>
      </c>
      <c r="B6" s="35"/>
      <c r="C6" s="35"/>
      <c r="D6" s="35"/>
      <c r="E6" s="32" t="s">
        <v>235</v>
      </c>
      <c r="F6" s="32" t="s">
        <v>45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  <c r="M6" s="2"/>
      <c r="N6" s="2"/>
      <c r="O6" s="2"/>
      <c r="P6" s="2"/>
      <c r="Q6" s="2"/>
    </row>
    <row r="7" ht="40.05" customHeight="1" spans="1:11">
      <c r="A7" s="51">
        <v>4</v>
      </c>
      <c r="B7" s="35"/>
      <c r="C7" s="35"/>
      <c r="D7" s="35"/>
      <c r="E7" s="32" t="s">
        <v>236</v>
      </c>
      <c r="F7" s="32" t="s">
        <v>47</v>
      </c>
      <c r="G7" s="34">
        <f t="shared" si="0"/>
        <v>4</v>
      </c>
      <c r="H7" s="34"/>
      <c r="I7" s="44"/>
      <c r="J7" s="44">
        <v>0.333333333333333</v>
      </c>
      <c r="K7" s="45">
        <f t="shared" si="1"/>
        <v>1.33</v>
      </c>
    </row>
    <row r="8" ht="39.6" customHeight="1" spans="1:11">
      <c r="A8" s="51">
        <v>5</v>
      </c>
      <c r="B8" s="35"/>
      <c r="C8" s="35"/>
      <c r="D8" s="52"/>
      <c r="E8" s="32" t="s">
        <v>276</v>
      </c>
      <c r="F8" s="32" t="s">
        <v>47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39.6" customHeight="1" spans="1:11">
      <c r="A9" s="51">
        <v>6</v>
      </c>
      <c r="B9" s="35"/>
      <c r="C9" s="35"/>
      <c r="D9" s="33" t="s">
        <v>277</v>
      </c>
      <c r="E9" s="32" t="s">
        <v>251</v>
      </c>
      <c r="F9" s="32" t="s">
        <v>45</v>
      </c>
      <c r="G9" s="34">
        <f t="shared" si="0"/>
        <v>4</v>
      </c>
      <c r="H9" s="34"/>
      <c r="I9" s="44"/>
      <c r="J9" s="44">
        <v>0.333333333333333</v>
      </c>
      <c r="K9" s="45">
        <f t="shared" si="1"/>
        <v>1.33</v>
      </c>
    </row>
    <row r="10" ht="39.6" customHeight="1" spans="1:11">
      <c r="A10" s="51">
        <v>7</v>
      </c>
      <c r="B10" s="35"/>
      <c r="C10" s="35"/>
      <c r="D10" s="35"/>
      <c r="E10" s="32" t="s">
        <v>234</v>
      </c>
      <c r="F10" s="32" t="s">
        <v>47</v>
      </c>
      <c r="G10" s="34">
        <f t="shared" si="0"/>
        <v>4</v>
      </c>
      <c r="H10" s="34"/>
      <c r="I10" s="44"/>
      <c r="J10" s="44">
        <v>0.333333333333333</v>
      </c>
      <c r="K10" s="45">
        <f t="shared" si="1"/>
        <v>1.33</v>
      </c>
    </row>
    <row r="11" ht="39.6" customHeight="1" spans="1:11">
      <c r="A11" s="51">
        <v>8</v>
      </c>
      <c r="B11" s="35"/>
      <c r="C11" s="35"/>
      <c r="D11" s="35"/>
      <c r="E11" s="32" t="s">
        <v>260</v>
      </c>
      <c r="F11" s="32" t="s">
        <v>47</v>
      </c>
      <c r="G11" s="34">
        <f t="shared" si="0"/>
        <v>4</v>
      </c>
      <c r="H11" s="34"/>
      <c r="I11" s="44"/>
      <c r="J11" s="44">
        <v>0.333333333333333</v>
      </c>
      <c r="K11" s="45">
        <f t="shared" si="1"/>
        <v>1.33</v>
      </c>
    </row>
    <row r="12" ht="39.6" customHeight="1" spans="1:11">
      <c r="A12" s="51">
        <v>9</v>
      </c>
      <c r="B12" s="35"/>
      <c r="C12" s="35"/>
      <c r="D12" s="35"/>
      <c r="E12" s="32" t="s">
        <v>278</v>
      </c>
      <c r="F12" s="32" t="s">
        <v>62</v>
      </c>
      <c r="G12" s="34">
        <f t="shared" si="0"/>
        <v>5</v>
      </c>
      <c r="H12" s="34"/>
      <c r="I12" s="44"/>
      <c r="J12" s="44">
        <v>0.333333333333333</v>
      </c>
      <c r="K12" s="45">
        <f t="shared" si="1"/>
        <v>1.67</v>
      </c>
    </row>
    <row r="13" ht="39.6" customHeight="1" spans="1:11">
      <c r="A13" s="51">
        <v>10</v>
      </c>
      <c r="B13" s="35"/>
      <c r="C13" s="35"/>
      <c r="D13" s="35"/>
      <c r="E13" s="32" t="s">
        <v>279</v>
      </c>
      <c r="F13" s="32" t="s">
        <v>47</v>
      </c>
      <c r="G13" s="34">
        <f t="shared" si="0"/>
        <v>4</v>
      </c>
      <c r="H13" s="34"/>
      <c r="I13" s="44"/>
      <c r="J13" s="44">
        <v>0.333333333333333</v>
      </c>
      <c r="K13" s="45">
        <f t="shared" si="1"/>
        <v>1.33</v>
      </c>
    </row>
    <row r="14" ht="39.6" customHeight="1" spans="1:11">
      <c r="A14" s="51">
        <v>11</v>
      </c>
      <c r="B14" s="35"/>
      <c r="C14" s="35"/>
      <c r="D14" s="35"/>
      <c r="E14" s="32" t="s">
        <v>280</v>
      </c>
      <c r="F14" s="32" t="s">
        <v>62</v>
      </c>
      <c r="G14" s="34">
        <f t="shared" si="0"/>
        <v>5</v>
      </c>
      <c r="H14" s="34"/>
      <c r="I14" s="44"/>
      <c r="J14" s="44">
        <v>0.333333333333333</v>
      </c>
      <c r="K14" s="45">
        <f t="shared" si="1"/>
        <v>1.67</v>
      </c>
    </row>
    <row r="15" ht="39.6" customHeight="1" spans="1:11">
      <c r="A15" s="51">
        <v>12</v>
      </c>
      <c r="B15" s="35"/>
      <c r="C15" s="35"/>
      <c r="D15" s="35"/>
      <c r="E15" s="32" t="s">
        <v>281</v>
      </c>
      <c r="F15" s="32" t="s">
        <v>47</v>
      </c>
      <c r="G15" s="34">
        <f t="shared" si="0"/>
        <v>4</v>
      </c>
      <c r="H15" s="34"/>
      <c r="I15" s="44"/>
      <c r="J15" s="44">
        <v>0.333333333333333</v>
      </c>
      <c r="K15" s="45">
        <f t="shared" si="1"/>
        <v>1.33</v>
      </c>
    </row>
    <row r="16" ht="39.6" customHeight="1" spans="1:11">
      <c r="A16" s="51">
        <v>13</v>
      </c>
      <c r="B16" s="35"/>
      <c r="C16" s="35"/>
      <c r="D16" s="52"/>
      <c r="E16" s="32" t="s">
        <v>282</v>
      </c>
      <c r="F16" s="32" t="s">
        <v>47</v>
      </c>
      <c r="G16" s="34">
        <f t="shared" si="0"/>
        <v>4</v>
      </c>
      <c r="H16" s="34"/>
      <c r="I16" s="44"/>
      <c r="J16" s="44">
        <v>0.333333333333333</v>
      </c>
      <c r="K16" s="45">
        <f t="shared" si="1"/>
        <v>1.33</v>
      </c>
    </row>
    <row r="17" ht="39.6" customHeight="1" spans="1:11">
      <c r="A17" s="51">
        <v>14</v>
      </c>
      <c r="B17" s="35"/>
      <c r="C17" s="35"/>
      <c r="D17" s="33" t="s">
        <v>283</v>
      </c>
      <c r="E17" s="32" t="s">
        <v>160</v>
      </c>
      <c r="F17" s="32" t="s">
        <v>45</v>
      </c>
      <c r="G17" s="34">
        <f t="shared" si="0"/>
        <v>4</v>
      </c>
      <c r="H17" s="34"/>
      <c r="I17" s="44"/>
      <c r="J17" s="44">
        <v>0.333333333333333</v>
      </c>
      <c r="K17" s="45">
        <f t="shared" si="1"/>
        <v>1.33</v>
      </c>
    </row>
    <row r="18" ht="39.6" customHeight="1" spans="1:11">
      <c r="A18" s="51">
        <v>15</v>
      </c>
      <c r="B18" s="35"/>
      <c r="C18" s="35"/>
      <c r="D18" s="35"/>
      <c r="E18" s="32" t="s">
        <v>234</v>
      </c>
      <c r="F18" s="32" t="s">
        <v>47</v>
      </c>
      <c r="G18" s="34">
        <f t="shared" si="0"/>
        <v>4</v>
      </c>
      <c r="H18" s="34"/>
      <c r="I18" s="44"/>
      <c r="J18" s="44">
        <v>0.333333333333333</v>
      </c>
      <c r="K18" s="45">
        <f t="shared" si="1"/>
        <v>1.33</v>
      </c>
    </row>
    <row r="19" ht="39.6" customHeight="1" spans="1:11">
      <c r="A19" s="51">
        <v>16</v>
      </c>
      <c r="B19" s="35"/>
      <c r="C19" s="35"/>
      <c r="D19" s="35"/>
      <c r="E19" s="32" t="s">
        <v>236</v>
      </c>
      <c r="F19" s="32" t="s">
        <v>47</v>
      </c>
      <c r="G19" s="34">
        <f t="shared" si="0"/>
        <v>4</v>
      </c>
      <c r="H19" s="34"/>
      <c r="I19" s="44"/>
      <c r="J19" s="44">
        <v>0.333333333333333</v>
      </c>
      <c r="K19" s="45">
        <f t="shared" si="1"/>
        <v>1.33</v>
      </c>
    </row>
    <row r="20" ht="39.6" customHeight="1" spans="1:11">
      <c r="A20" s="51">
        <v>17</v>
      </c>
      <c r="B20" s="35"/>
      <c r="C20" s="35"/>
      <c r="D20" s="52"/>
      <c r="E20" s="32" t="s">
        <v>284</v>
      </c>
      <c r="F20" s="32" t="s">
        <v>47</v>
      </c>
      <c r="G20" s="34">
        <f t="shared" si="0"/>
        <v>4</v>
      </c>
      <c r="H20" s="34"/>
      <c r="I20" s="44"/>
      <c r="J20" s="44">
        <v>0.333333333333333</v>
      </c>
      <c r="K20" s="45">
        <f t="shared" si="1"/>
        <v>1.33</v>
      </c>
    </row>
    <row r="21" ht="39.6" customHeight="1" spans="1:11">
      <c r="A21" s="51">
        <v>18</v>
      </c>
      <c r="B21" s="35"/>
      <c r="C21" s="35"/>
      <c r="D21" s="33" t="s">
        <v>285</v>
      </c>
      <c r="E21" s="32" t="s">
        <v>160</v>
      </c>
      <c r="F21" s="32" t="s">
        <v>45</v>
      </c>
      <c r="G21" s="34">
        <f t="shared" si="0"/>
        <v>4</v>
      </c>
      <c r="H21" s="34"/>
      <c r="I21" s="44"/>
      <c r="J21" s="44">
        <v>0.333333333333333</v>
      </c>
      <c r="K21" s="45">
        <f t="shared" si="1"/>
        <v>1.33</v>
      </c>
    </row>
    <row r="22" ht="39.6" customHeight="1" spans="1:11">
      <c r="A22" s="51">
        <v>19</v>
      </c>
      <c r="B22" s="35"/>
      <c r="C22" s="35"/>
      <c r="D22" s="35"/>
      <c r="E22" s="32" t="s">
        <v>234</v>
      </c>
      <c r="F22" s="32" t="s">
        <v>47</v>
      </c>
      <c r="G22" s="34">
        <f t="shared" si="0"/>
        <v>4</v>
      </c>
      <c r="H22" s="34"/>
      <c r="I22" s="44"/>
      <c r="J22" s="44">
        <v>0.333333333333333</v>
      </c>
      <c r="K22" s="45">
        <f t="shared" si="1"/>
        <v>1.33</v>
      </c>
    </row>
    <row r="23" ht="39.6" customHeight="1" spans="1:11">
      <c r="A23" s="51">
        <v>20</v>
      </c>
      <c r="B23" s="35"/>
      <c r="C23" s="35"/>
      <c r="D23" s="35"/>
      <c r="E23" s="32" t="s">
        <v>286</v>
      </c>
      <c r="F23" s="32" t="s">
        <v>47</v>
      </c>
      <c r="G23" s="34">
        <f t="shared" si="0"/>
        <v>4</v>
      </c>
      <c r="H23" s="34"/>
      <c r="I23" s="44"/>
      <c r="J23" s="44">
        <v>0.333333333333333</v>
      </c>
      <c r="K23" s="45">
        <f t="shared" si="1"/>
        <v>1.33</v>
      </c>
    </row>
    <row r="24" ht="39.6" customHeight="1" spans="1:11">
      <c r="A24" s="51">
        <v>21</v>
      </c>
      <c r="B24" s="35"/>
      <c r="C24" s="35"/>
      <c r="D24" s="35"/>
      <c r="E24" s="32" t="s">
        <v>167</v>
      </c>
      <c r="F24" s="32" t="s">
        <v>47</v>
      </c>
      <c r="G24" s="34">
        <f t="shared" si="0"/>
        <v>4</v>
      </c>
      <c r="H24" s="34"/>
      <c r="I24" s="44"/>
      <c r="J24" s="44">
        <v>0.333333333333333</v>
      </c>
      <c r="K24" s="45">
        <f t="shared" si="1"/>
        <v>1.33</v>
      </c>
    </row>
    <row r="25" ht="39.6" customHeight="1" spans="1:11">
      <c r="A25" s="51">
        <v>22</v>
      </c>
      <c r="B25" s="35"/>
      <c r="C25" s="35"/>
      <c r="D25" s="35"/>
      <c r="E25" s="32" t="s">
        <v>236</v>
      </c>
      <c r="F25" s="32" t="s">
        <v>47</v>
      </c>
      <c r="G25" s="34">
        <f t="shared" si="0"/>
        <v>4</v>
      </c>
      <c r="H25" s="34"/>
      <c r="I25" s="44"/>
      <c r="J25" s="44">
        <v>0.333333333333333</v>
      </c>
      <c r="K25" s="45">
        <f t="shared" si="1"/>
        <v>1.33</v>
      </c>
    </row>
    <row r="26" ht="39.6" customHeight="1" spans="1:11">
      <c r="A26" s="51">
        <v>23</v>
      </c>
      <c r="B26" s="35"/>
      <c r="C26" s="35"/>
      <c r="D26" s="35"/>
      <c r="E26" s="32" t="s">
        <v>284</v>
      </c>
      <c r="F26" s="32" t="s">
        <v>47</v>
      </c>
      <c r="G26" s="34">
        <f t="shared" si="0"/>
        <v>4</v>
      </c>
      <c r="H26" s="34"/>
      <c r="I26" s="44"/>
      <c r="J26" s="44">
        <v>0.333333333333333</v>
      </c>
      <c r="K26" s="45">
        <f t="shared" si="1"/>
        <v>1.33</v>
      </c>
    </row>
    <row r="27" ht="39.6" customHeight="1" spans="1:11">
      <c r="A27" s="51">
        <v>24</v>
      </c>
      <c r="B27" s="35"/>
      <c r="C27" s="35"/>
      <c r="D27" s="52"/>
      <c r="E27" s="32" t="s">
        <v>287</v>
      </c>
      <c r="F27" s="32" t="s">
        <v>59</v>
      </c>
      <c r="G27" s="34">
        <f t="shared" si="0"/>
        <v>10</v>
      </c>
      <c r="H27" s="34"/>
      <c r="I27" s="44"/>
      <c r="J27" s="44">
        <v>0.333333333333333</v>
      </c>
      <c r="K27" s="45">
        <f t="shared" si="1"/>
        <v>3.33</v>
      </c>
    </row>
    <row r="28" ht="39.6" customHeight="1" spans="1:11">
      <c r="A28" s="51">
        <v>25</v>
      </c>
      <c r="B28" s="35"/>
      <c r="C28" s="35"/>
      <c r="D28" s="33" t="s">
        <v>288</v>
      </c>
      <c r="E28" s="32" t="s">
        <v>160</v>
      </c>
      <c r="F28" s="32" t="s">
        <v>45</v>
      </c>
      <c r="G28" s="34">
        <f t="shared" si="0"/>
        <v>4</v>
      </c>
      <c r="H28" s="34"/>
      <c r="I28" s="44"/>
      <c r="J28" s="44">
        <v>0.333333333333333</v>
      </c>
      <c r="K28" s="45">
        <f t="shared" si="1"/>
        <v>1.33</v>
      </c>
    </row>
    <row r="29" ht="39.6" customHeight="1" spans="1:11">
      <c r="A29" s="51">
        <v>26</v>
      </c>
      <c r="B29" s="35"/>
      <c r="C29" s="35"/>
      <c r="D29" s="35"/>
      <c r="E29" s="32" t="s">
        <v>234</v>
      </c>
      <c r="F29" s="32" t="s">
        <v>47</v>
      </c>
      <c r="G29" s="34">
        <f t="shared" si="0"/>
        <v>4</v>
      </c>
      <c r="H29" s="34"/>
      <c r="I29" s="44"/>
      <c r="J29" s="44">
        <v>0.333333333333333</v>
      </c>
      <c r="K29" s="45">
        <f t="shared" si="1"/>
        <v>1.33</v>
      </c>
    </row>
    <row r="30" ht="39.6" customHeight="1" spans="1:11">
      <c r="A30" s="51">
        <v>27</v>
      </c>
      <c r="B30" s="35"/>
      <c r="C30" s="35"/>
      <c r="D30" s="35"/>
      <c r="E30" s="32" t="s">
        <v>260</v>
      </c>
      <c r="F30" s="32" t="s">
        <v>47</v>
      </c>
      <c r="G30" s="34">
        <f t="shared" si="0"/>
        <v>4</v>
      </c>
      <c r="H30" s="34"/>
      <c r="I30" s="44"/>
      <c r="J30" s="44">
        <v>0.333333333333333</v>
      </c>
      <c r="K30" s="45">
        <f t="shared" si="1"/>
        <v>1.33</v>
      </c>
    </row>
    <row r="31" ht="39.6" customHeight="1" spans="1:11">
      <c r="A31" s="51">
        <v>28</v>
      </c>
      <c r="B31" s="35"/>
      <c r="C31" s="35"/>
      <c r="D31" s="35"/>
      <c r="E31" s="32" t="s">
        <v>235</v>
      </c>
      <c r="F31" s="32" t="s">
        <v>45</v>
      </c>
      <c r="G31" s="34">
        <f t="shared" ref="G31:G52" si="2">_xlfn.IFS(F31="EI",4,F31="EQ",4,F31="ILF",10,F31="EIF",7,F31="EO",5)</f>
        <v>4</v>
      </c>
      <c r="H31" s="34"/>
      <c r="I31" s="44"/>
      <c r="J31" s="44">
        <v>0.333333333333333</v>
      </c>
      <c r="K31" s="45">
        <f t="shared" ref="K31:K52" si="3">G31*SUM(H31:J31)</f>
        <v>1.33</v>
      </c>
    </row>
    <row r="32" ht="39.6" customHeight="1" spans="1:11">
      <c r="A32" s="51">
        <v>29</v>
      </c>
      <c r="B32" s="35"/>
      <c r="C32" s="35"/>
      <c r="D32" s="35"/>
      <c r="E32" s="32" t="s">
        <v>268</v>
      </c>
      <c r="F32" s="32" t="s">
        <v>47</v>
      </c>
      <c r="G32" s="34">
        <f t="shared" si="2"/>
        <v>4</v>
      </c>
      <c r="H32" s="34"/>
      <c r="I32" s="44"/>
      <c r="J32" s="44">
        <v>0.333333333333333</v>
      </c>
      <c r="K32" s="45">
        <f t="shared" si="3"/>
        <v>1.33</v>
      </c>
    </row>
    <row r="33" ht="39.6" customHeight="1" spans="1:11">
      <c r="A33" s="51">
        <v>30</v>
      </c>
      <c r="B33" s="35"/>
      <c r="C33" s="35"/>
      <c r="D33" s="35"/>
      <c r="E33" s="32" t="s">
        <v>269</v>
      </c>
      <c r="F33" s="32" t="s">
        <v>45</v>
      </c>
      <c r="G33" s="34">
        <f t="shared" si="2"/>
        <v>4</v>
      </c>
      <c r="H33" s="34"/>
      <c r="I33" s="44"/>
      <c r="J33" s="44">
        <v>0.333333333333333</v>
      </c>
      <c r="K33" s="45">
        <f t="shared" si="3"/>
        <v>1.33</v>
      </c>
    </row>
    <row r="34" ht="39.6" customHeight="1" spans="1:11">
      <c r="A34" s="51">
        <v>31</v>
      </c>
      <c r="B34" s="35"/>
      <c r="C34" s="35"/>
      <c r="D34" s="35"/>
      <c r="E34" s="32" t="s">
        <v>289</v>
      </c>
      <c r="F34" s="32" t="s">
        <v>47</v>
      </c>
      <c r="G34" s="34">
        <f t="shared" si="2"/>
        <v>4</v>
      </c>
      <c r="H34" s="34"/>
      <c r="I34" s="44"/>
      <c r="J34" s="44">
        <v>0.333333333333333</v>
      </c>
      <c r="K34" s="45">
        <f t="shared" si="3"/>
        <v>1.33</v>
      </c>
    </row>
    <row r="35" ht="39.6" customHeight="1" spans="1:11">
      <c r="A35" s="51">
        <v>32</v>
      </c>
      <c r="B35" s="35"/>
      <c r="C35" s="35"/>
      <c r="D35" s="52"/>
      <c r="E35" s="32" t="s">
        <v>290</v>
      </c>
      <c r="F35" s="32" t="s">
        <v>62</v>
      </c>
      <c r="G35" s="34">
        <f t="shared" si="2"/>
        <v>5</v>
      </c>
      <c r="H35" s="34"/>
      <c r="I35" s="44"/>
      <c r="J35" s="44">
        <v>0.333333333333333</v>
      </c>
      <c r="K35" s="45">
        <f t="shared" si="3"/>
        <v>1.67</v>
      </c>
    </row>
    <row r="36" ht="39.6" customHeight="1" spans="1:11">
      <c r="A36" s="51">
        <v>33</v>
      </c>
      <c r="B36" s="35"/>
      <c r="C36" s="35"/>
      <c r="D36" s="33" t="s">
        <v>291</v>
      </c>
      <c r="E36" s="32" t="s">
        <v>292</v>
      </c>
      <c r="F36" s="32" t="s">
        <v>45</v>
      </c>
      <c r="G36" s="34">
        <f t="shared" si="2"/>
        <v>4</v>
      </c>
      <c r="H36" s="34"/>
      <c r="I36" s="44"/>
      <c r="J36" s="44">
        <v>0.333333333333333</v>
      </c>
      <c r="K36" s="45">
        <f t="shared" si="3"/>
        <v>1.33</v>
      </c>
    </row>
    <row r="37" ht="39.6" customHeight="1" spans="1:11">
      <c r="A37" s="51">
        <v>34</v>
      </c>
      <c r="B37" s="35"/>
      <c r="C37" s="35"/>
      <c r="D37" s="35"/>
      <c r="E37" s="32" t="s">
        <v>234</v>
      </c>
      <c r="F37" s="32" t="s">
        <v>47</v>
      </c>
      <c r="G37" s="34">
        <f t="shared" si="2"/>
        <v>4</v>
      </c>
      <c r="H37" s="34"/>
      <c r="I37" s="44"/>
      <c r="J37" s="44">
        <v>0.333333333333333</v>
      </c>
      <c r="K37" s="45">
        <f t="shared" si="3"/>
        <v>1.33</v>
      </c>
    </row>
    <row r="38" ht="39.6" customHeight="1" spans="1:11">
      <c r="A38" s="51">
        <v>35</v>
      </c>
      <c r="B38" s="35"/>
      <c r="C38" s="35"/>
      <c r="D38" s="35"/>
      <c r="E38" s="32" t="s">
        <v>260</v>
      </c>
      <c r="F38" s="32" t="s">
        <v>47</v>
      </c>
      <c r="G38" s="34">
        <f t="shared" si="2"/>
        <v>4</v>
      </c>
      <c r="H38" s="34"/>
      <c r="I38" s="44"/>
      <c r="J38" s="44">
        <v>0.333333333333333</v>
      </c>
      <c r="K38" s="45">
        <f t="shared" si="3"/>
        <v>1.33</v>
      </c>
    </row>
    <row r="39" ht="39.6" customHeight="1" spans="1:11">
      <c r="A39" s="51">
        <v>36</v>
      </c>
      <c r="B39" s="35"/>
      <c r="C39" s="35"/>
      <c r="D39" s="35"/>
      <c r="E39" s="32" t="s">
        <v>235</v>
      </c>
      <c r="F39" s="32" t="s">
        <v>45</v>
      </c>
      <c r="G39" s="34">
        <f t="shared" si="2"/>
        <v>4</v>
      </c>
      <c r="H39" s="34"/>
      <c r="I39" s="44"/>
      <c r="J39" s="44">
        <v>0.333333333333333</v>
      </c>
      <c r="K39" s="45">
        <f t="shared" si="3"/>
        <v>1.33</v>
      </c>
    </row>
    <row r="40" ht="39.6" customHeight="1" spans="1:11">
      <c r="A40" s="51">
        <v>37</v>
      </c>
      <c r="B40" s="35"/>
      <c r="C40" s="35"/>
      <c r="D40" s="35"/>
      <c r="E40" s="32" t="s">
        <v>293</v>
      </c>
      <c r="F40" s="32" t="s">
        <v>62</v>
      </c>
      <c r="G40" s="34">
        <f t="shared" si="2"/>
        <v>5</v>
      </c>
      <c r="H40" s="34"/>
      <c r="I40" s="44"/>
      <c r="J40" s="44">
        <v>0.333333333333333</v>
      </c>
      <c r="K40" s="45">
        <f t="shared" si="3"/>
        <v>1.67</v>
      </c>
    </row>
    <row r="41" ht="39.6" customHeight="1" spans="1:11">
      <c r="A41" s="51">
        <v>38</v>
      </c>
      <c r="B41" s="35"/>
      <c r="C41" s="35"/>
      <c r="D41" s="35"/>
      <c r="E41" s="32" t="s">
        <v>294</v>
      </c>
      <c r="F41" s="32" t="s">
        <v>47</v>
      </c>
      <c r="G41" s="34">
        <f t="shared" si="2"/>
        <v>4</v>
      </c>
      <c r="H41" s="34"/>
      <c r="I41" s="44"/>
      <c r="J41" s="44">
        <v>0.333333333333333</v>
      </c>
      <c r="K41" s="45">
        <f t="shared" si="3"/>
        <v>1.33</v>
      </c>
    </row>
    <row r="42" ht="39.6" customHeight="1" spans="1:11">
      <c r="A42" s="51">
        <v>39</v>
      </c>
      <c r="B42" s="35"/>
      <c r="C42" s="35"/>
      <c r="D42" s="52"/>
      <c r="E42" s="32" t="s">
        <v>295</v>
      </c>
      <c r="F42" s="32" t="s">
        <v>45</v>
      </c>
      <c r="G42" s="34">
        <f t="shared" si="2"/>
        <v>4</v>
      </c>
      <c r="H42" s="34"/>
      <c r="I42" s="44"/>
      <c r="J42" s="44">
        <v>0.333333333333333</v>
      </c>
      <c r="K42" s="45">
        <f t="shared" si="3"/>
        <v>1.33</v>
      </c>
    </row>
    <row r="43" ht="39.6" customHeight="1" spans="1:11">
      <c r="A43" s="51">
        <v>40</v>
      </c>
      <c r="B43" s="35"/>
      <c r="C43" s="35"/>
      <c r="D43" s="53" t="s">
        <v>296</v>
      </c>
      <c r="E43" s="32" t="s">
        <v>160</v>
      </c>
      <c r="F43" s="32" t="s">
        <v>45</v>
      </c>
      <c r="G43" s="34">
        <f t="shared" si="2"/>
        <v>4</v>
      </c>
      <c r="H43" s="34"/>
      <c r="I43" s="44"/>
      <c r="J43" s="44">
        <v>0.333333333333333</v>
      </c>
      <c r="K43" s="45">
        <f t="shared" si="3"/>
        <v>1.33</v>
      </c>
    </row>
    <row r="44" ht="39.6" customHeight="1" spans="1:11">
      <c r="A44" s="51">
        <v>41</v>
      </c>
      <c r="B44" s="35"/>
      <c r="C44" s="35"/>
      <c r="D44" s="54"/>
      <c r="E44" s="32" t="s">
        <v>234</v>
      </c>
      <c r="F44" s="32" t="s">
        <v>47</v>
      </c>
      <c r="G44" s="34">
        <f t="shared" si="2"/>
        <v>4</v>
      </c>
      <c r="H44" s="34"/>
      <c r="I44" s="44"/>
      <c r="J44" s="44">
        <v>0.333333333333333</v>
      </c>
      <c r="K44" s="45">
        <f t="shared" si="3"/>
        <v>1.33</v>
      </c>
    </row>
    <row r="45" ht="39.6" customHeight="1" spans="1:11">
      <c r="A45" s="51">
        <v>42</v>
      </c>
      <c r="B45" s="35"/>
      <c r="C45" s="35"/>
      <c r="D45" s="54"/>
      <c r="E45" s="32" t="s">
        <v>260</v>
      </c>
      <c r="F45" s="32" t="s">
        <v>47</v>
      </c>
      <c r="G45" s="34">
        <f t="shared" si="2"/>
        <v>4</v>
      </c>
      <c r="H45" s="34"/>
      <c r="I45" s="44"/>
      <c r="J45" s="44">
        <v>0.333333333333333</v>
      </c>
      <c r="K45" s="45">
        <f t="shared" si="3"/>
        <v>1.33</v>
      </c>
    </row>
    <row r="46" ht="39.6" customHeight="1" spans="1:11">
      <c r="A46" s="51">
        <v>43</v>
      </c>
      <c r="B46" s="35"/>
      <c r="C46" s="35"/>
      <c r="D46" s="54"/>
      <c r="E46" s="32" t="s">
        <v>235</v>
      </c>
      <c r="F46" s="32" t="s">
        <v>45</v>
      </c>
      <c r="G46" s="34">
        <f t="shared" si="2"/>
        <v>4</v>
      </c>
      <c r="H46" s="34"/>
      <c r="I46" s="44"/>
      <c r="J46" s="44">
        <v>0.333333333333333</v>
      </c>
      <c r="K46" s="45">
        <f t="shared" si="3"/>
        <v>1.33</v>
      </c>
    </row>
    <row r="47" ht="39.6" customHeight="1" spans="1:11">
      <c r="A47" s="51">
        <v>44</v>
      </c>
      <c r="B47" s="35"/>
      <c r="C47" s="35"/>
      <c r="D47" s="54"/>
      <c r="E47" s="32" t="s">
        <v>297</v>
      </c>
      <c r="F47" s="32" t="s">
        <v>62</v>
      </c>
      <c r="G47" s="34">
        <f t="shared" si="2"/>
        <v>5</v>
      </c>
      <c r="H47" s="34"/>
      <c r="I47" s="44"/>
      <c r="J47" s="44">
        <v>0.333333333333333</v>
      </c>
      <c r="K47" s="45">
        <f t="shared" si="3"/>
        <v>1.67</v>
      </c>
    </row>
    <row r="48" ht="39.6" customHeight="1" spans="1:11">
      <c r="A48" s="51">
        <v>45</v>
      </c>
      <c r="B48" s="35"/>
      <c r="C48" s="35"/>
      <c r="D48" s="55"/>
      <c r="E48" s="32" t="s">
        <v>298</v>
      </c>
      <c r="F48" s="32" t="s">
        <v>47</v>
      </c>
      <c r="G48" s="34">
        <f t="shared" si="2"/>
        <v>4</v>
      </c>
      <c r="H48" s="34"/>
      <c r="I48" s="44"/>
      <c r="J48" s="44">
        <v>0.333333333333333</v>
      </c>
      <c r="K48" s="45">
        <f t="shared" si="3"/>
        <v>1.33</v>
      </c>
    </row>
    <row r="49" ht="39.6" customHeight="1" spans="1:11">
      <c r="A49" s="51">
        <v>46</v>
      </c>
      <c r="B49" s="35"/>
      <c r="C49" s="35"/>
      <c r="D49" s="33" t="s">
        <v>299</v>
      </c>
      <c r="E49" s="32" t="s">
        <v>160</v>
      </c>
      <c r="F49" s="32" t="s">
        <v>45</v>
      </c>
      <c r="G49" s="34">
        <f t="shared" si="2"/>
        <v>4</v>
      </c>
      <c r="H49" s="34"/>
      <c r="I49" s="44"/>
      <c r="J49" s="44">
        <v>0.333333333333333</v>
      </c>
      <c r="K49" s="45">
        <f t="shared" si="3"/>
        <v>1.33</v>
      </c>
    </row>
    <row r="50" ht="39.6" customHeight="1" spans="1:11">
      <c r="A50" s="51">
        <v>47</v>
      </c>
      <c r="B50" s="35"/>
      <c r="C50" s="35"/>
      <c r="D50" s="35"/>
      <c r="E50" s="32" t="s">
        <v>234</v>
      </c>
      <c r="F50" s="32" t="s">
        <v>47</v>
      </c>
      <c r="G50" s="34">
        <f t="shared" si="2"/>
        <v>4</v>
      </c>
      <c r="H50" s="34"/>
      <c r="I50" s="44"/>
      <c r="J50" s="44">
        <v>0.333333333333333</v>
      </c>
      <c r="K50" s="45">
        <f t="shared" si="3"/>
        <v>1.33</v>
      </c>
    </row>
    <row r="51" ht="39.6" customHeight="1" spans="1:11">
      <c r="A51" s="51">
        <v>48</v>
      </c>
      <c r="B51" s="35"/>
      <c r="C51" s="35"/>
      <c r="D51" s="35"/>
      <c r="E51" s="32" t="s">
        <v>260</v>
      </c>
      <c r="F51" s="32" t="s">
        <v>47</v>
      </c>
      <c r="G51" s="34">
        <f t="shared" si="2"/>
        <v>4</v>
      </c>
      <c r="H51" s="34"/>
      <c r="I51" s="44"/>
      <c r="J51" s="44">
        <v>0.333333333333333</v>
      </c>
      <c r="K51" s="45">
        <f t="shared" si="3"/>
        <v>1.33</v>
      </c>
    </row>
    <row r="52" ht="39.6" customHeight="1" spans="1:11">
      <c r="A52" s="51">
        <v>49</v>
      </c>
      <c r="B52" s="35"/>
      <c r="C52" s="35"/>
      <c r="D52" s="35"/>
      <c r="E52" s="32" t="s">
        <v>235</v>
      </c>
      <c r="F52" s="32" t="s">
        <v>45</v>
      </c>
      <c r="G52" s="34">
        <f t="shared" si="2"/>
        <v>4</v>
      </c>
      <c r="H52" s="34"/>
      <c r="I52" s="44"/>
      <c r="J52" s="44">
        <v>0.333333333333333</v>
      </c>
      <c r="K52" s="45">
        <f t="shared" si="3"/>
        <v>1.33</v>
      </c>
    </row>
    <row r="53" ht="39.6" customHeight="1" spans="1:11">
      <c r="A53" s="51">
        <v>50</v>
      </c>
      <c r="B53" s="35"/>
      <c r="C53" s="35"/>
      <c r="D53" s="35"/>
      <c r="E53" s="32" t="s">
        <v>290</v>
      </c>
      <c r="F53" s="32" t="s">
        <v>62</v>
      </c>
      <c r="G53" s="34">
        <f t="shared" ref="G53:G88" si="4">_xlfn.IFS(F53="EI",4,F53="EQ",4,F53="ILF",10,F53="EIF",7,F53="EO",5)</f>
        <v>5</v>
      </c>
      <c r="H53" s="34"/>
      <c r="I53" s="44"/>
      <c r="J53" s="44">
        <v>0.333333333333333</v>
      </c>
      <c r="K53" s="45">
        <f t="shared" ref="K53:K88" si="5">G53*SUM(H53:J53)</f>
        <v>1.67</v>
      </c>
    </row>
    <row r="54" ht="39.6" customHeight="1" spans="1:11">
      <c r="A54" s="51">
        <v>51</v>
      </c>
      <c r="B54" s="35"/>
      <c r="C54" s="35"/>
      <c r="D54" s="35"/>
      <c r="E54" s="32" t="s">
        <v>300</v>
      </c>
      <c r="F54" s="32" t="s">
        <v>47</v>
      </c>
      <c r="G54" s="34">
        <f t="shared" si="4"/>
        <v>4</v>
      </c>
      <c r="H54" s="34"/>
      <c r="I54" s="44"/>
      <c r="J54" s="44">
        <v>0.333333333333333</v>
      </c>
      <c r="K54" s="45">
        <f t="shared" si="5"/>
        <v>1.33</v>
      </c>
    </row>
    <row r="55" ht="39.6" customHeight="1" spans="1:11">
      <c r="A55" s="51">
        <v>52</v>
      </c>
      <c r="B55" s="35"/>
      <c r="C55" s="35"/>
      <c r="D55" s="35"/>
      <c r="E55" s="32" t="s">
        <v>301</v>
      </c>
      <c r="F55" s="32" t="s">
        <v>47</v>
      </c>
      <c r="G55" s="34">
        <f t="shared" si="4"/>
        <v>4</v>
      </c>
      <c r="H55" s="34"/>
      <c r="I55" s="44"/>
      <c r="J55" s="44">
        <v>0.333333333333333</v>
      </c>
      <c r="K55" s="45">
        <f t="shared" si="5"/>
        <v>1.33</v>
      </c>
    </row>
    <row r="56" ht="39.6" customHeight="1" spans="1:11">
      <c r="A56" s="51">
        <v>53</v>
      </c>
      <c r="B56" s="35"/>
      <c r="C56" s="35"/>
      <c r="D56" s="35"/>
      <c r="E56" s="32" t="s">
        <v>302</v>
      </c>
      <c r="F56" s="32" t="s">
        <v>47</v>
      </c>
      <c r="G56" s="34">
        <f t="shared" si="4"/>
        <v>4</v>
      </c>
      <c r="H56" s="34"/>
      <c r="I56" s="44"/>
      <c r="J56" s="44">
        <v>0.333333333333333</v>
      </c>
      <c r="K56" s="45">
        <f t="shared" si="5"/>
        <v>1.33</v>
      </c>
    </row>
    <row r="57" ht="39.6" customHeight="1" spans="1:11">
      <c r="A57" s="51">
        <v>54</v>
      </c>
      <c r="B57" s="35"/>
      <c r="C57" s="35"/>
      <c r="D57" s="35"/>
      <c r="E57" s="32" t="s">
        <v>303</v>
      </c>
      <c r="F57" s="32" t="s">
        <v>62</v>
      </c>
      <c r="G57" s="34">
        <f t="shared" si="4"/>
        <v>5</v>
      </c>
      <c r="H57" s="34"/>
      <c r="I57" s="44"/>
      <c r="J57" s="44">
        <v>0.333333333333333</v>
      </c>
      <c r="K57" s="45">
        <f t="shared" si="5"/>
        <v>1.67</v>
      </c>
    </row>
    <row r="58" ht="39.6" customHeight="1" spans="1:11">
      <c r="A58" s="51">
        <v>55</v>
      </c>
      <c r="B58" s="35"/>
      <c r="C58" s="35"/>
      <c r="D58" s="35"/>
      <c r="E58" s="32" t="s">
        <v>304</v>
      </c>
      <c r="F58" s="32" t="s">
        <v>47</v>
      </c>
      <c r="G58" s="34">
        <f t="shared" si="4"/>
        <v>4</v>
      </c>
      <c r="H58" s="34"/>
      <c r="I58" s="44"/>
      <c r="J58" s="44">
        <v>0.333333333333333</v>
      </c>
      <c r="K58" s="45">
        <f t="shared" si="5"/>
        <v>1.33</v>
      </c>
    </row>
    <row r="59" ht="39.6" customHeight="1" spans="1:11">
      <c r="A59" s="51">
        <v>56</v>
      </c>
      <c r="B59" s="35"/>
      <c r="C59" s="35"/>
      <c r="D59" s="52"/>
      <c r="E59" s="32" t="s">
        <v>305</v>
      </c>
      <c r="F59" s="32" t="s">
        <v>59</v>
      </c>
      <c r="G59" s="34">
        <f t="shared" si="4"/>
        <v>10</v>
      </c>
      <c r="H59" s="34"/>
      <c r="I59" s="44"/>
      <c r="J59" s="44">
        <v>0.333333333333333</v>
      </c>
      <c r="K59" s="45">
        <f t="shared" si="5"/>
        <v>3.33</v>
      </c>
    </row>
    <row r="60" ht="39.6" customHeight="1" spans="1:11">
      <c r="A60" s="51">
        <v>57</v>
      </c>
      <c r="B60" s="35"/>
      <c r="C60" s="35"/>
      <c r="D60" s="33" t="s">
        <v>306</v>
      </c>
      <c r="E60" s="32" t="s">
        <v>160</v>
      </c>
      <c r="F60" s="32" t="s">
        <v>45</v>
      </c>
      <c r="G60" s="34">
        <f t="shared" si="4"/>
        <v>4</v>
      </c>
      <c r="H60" s="34"/>
      <c r="I60" s="44"/>
      <c r="J60" s="44">
        <v>0.333333333333333</v>
      </c>
      <c r="K60" s="45">
        <f t="shared" si="5"/>
        <v>1.33</v>
      </c>
    </row>
    <row r="61" ht="39.6" customHeight="1" spans="1:11">
      <c r="A61" s="51">
        <v>58</v>
      </c>
      <c r="B61" s="35"/>
      <c r="C61" s="35"/>
      <c r="D61" s="35"/>
      <c r="E61" s="32" t="s">
        <v>234</v>
      </c>
      <c r="F61" s="32" t="s">
        <v>47</v>
      </c>
      <c r="G61" s="34">
        <f t="shared" si="4"/>
        <v>4</v>
      </c>
      <c r="H61" s="34"/>
      <c r="I61" s="44"/>
      <c r="J61" s="44">
        <v>0.333333333333333</v>
      </c>
      <c r="K61" s="45">
        <f t="shared" si="5"/>
        <v>1.33</v>
      </c>
    </row>
    <row r="62" ht="39.6" customHeight="1" spans="1:11">
      <c r="A62" s="51">
        <v>59</v>
      </c>
      <c r="B62" s="35"/>
      <c r="C62" s="35"/>
      <c r="D62" s="35"/>
      <c r="E62" s="32" t="s">
        <v>260</v>
      </c>
      <c r="F62" s="32" t="s">
        <v>47</v>
      </c>
      <c r="G62" s="34">
        <f t="shared" si="4"/>
        <v>4</v>
      </c>
      <c r="H62" s="34"/>
      <c r="I62" s="44"/>
      <c r="J62" s="44">
        <v>0.333333333333333</v>
      </c>
      <c r="K62" s="45">
        <f t="shared" si="5"/>
        <v>1.33</v>
      </c>
    </row>
    <row r="63" ht="39.6" customHeight="1" spans="1:11">
      <c r="A63" s="51">
        <v>60</v>
      </c>
      <c r="B63" s="35"/>
      <c r="C63" s="35"/>
      <c r="D63" s="35"/>
      <c r="E63" s="32" t="s">
        <v>268</v>
      </c>
      <c r="F63" s="32" t="s">
        <v>47</v>
      </c>
      <c r="G63" s="34">
        <f t="shared" si="4"/>
        <v>4</v>
      </c>
      <c r="H63" s="34"/>
      <c r="I63" s="44"/>
      <c r="J63" s="44">
        <v>0.333333333333333</v>
      </c>
      <c r="K63" s="45">
        <f t="shared" si="5"/>
        <v>1.33</v>
      </c>
    </row>
    <row r="64" ht="39.6" customHeight="1" spans="1:11">
      <c r="A64" s="51">
        <v>61</v>
      </c>
      <c r="B64" s="35"/>
      <c r="C64" s="35"/>
      <c r="D64" s="35"/>
      <c r="E64" s="32" t="s">
        <v>269</v>
      </c>
      <c r="F64" s="32" t="s">
        <v>47</v>
      </c>
      <c r="G64" s="34">
        <f t="shared" si="4"/>
        <v>4</v>
      </c>
      <c r="H64" s="34"/>
      <c r="I64" s="44"/>
      <c r="J64" s="44">
        <v>0.333333333333333</v>
      </c>
      <c r="K64" s="45">
        <f t="shared" si="5"/>
        <v>1.33</v>
      </c>
    </row>
    <row r="65" ht="39.6" customHeight="1" spans="1:11">
      <c r="A65" s="51">
        <v>62</v>
      </c>
      <c r="B65" s="35"/>
      <c r="C65" s="35"/>
      <c r="D65" s="35"/>
      <c r="E65" s="32" t="s">
        <v>307</v>
      </c>
      <c r="F65" s="32" t="s">
        <v>59</v>
      </c>
      <c r="G65" s="34">
        <f t="shared" si="4"/>
        <v>10</v>
      </c>
      <c r="H65" s="34"/>
      <c r="I65" s="44"/>
      <c r="J65" s="44">
        <v>0.333333333333333</v>
      </c>
      <c r="K65" s="45">
        <f t="shared" si="5"/>
        <v>3.33</v>
      </c>
    </row>
    <row r="66" ht="39.6" customHeight="1" spans="1:11">
      <c r="A66" s="51">
        <v>63</v>
      </c>
      <c r="B66" s="35"/>
      <c r="C66" s="35"/>
      <c r="D66" s="35"/>
      <c r="E66" s="32" t="s">
        <v>308</v>
      </c>
      <c r="F66" s="32" t="s">
        <v>47</v>
      </c>
      <c r="G66" s="34">
        <f t="shared" si="4"/>
        <v>4</v>
      </c>
      <c r="H66" s="34"/>
      <c r="I66" s="44"/>
      <c r="J66" s="44">
        <v>0.333333333333333</v>
      </c>
      <c r="K66" s="45">
        <f t="shared" si="5"/>
        <v>1.33</v>
      </c>
    </row>
    <row r="67" ht="39.6" customHeight="1" spans="1:11">
      <c r="A67" s="51">
        <v>64</v>
      </c>
      <c r="B67" s="35"/>
      <c r="C67" s="35"/>
      <c r="D67" s="52"/>
      <c r="E67" s="32" t="s">
        <v>125</v>
      </c>
      <c r="F67" s="32" t="s">
        <v>47</v>
      </c>
      <c r="G67" s="34">
        <f t="shared" si="4"/>
        <v>4</v>
      </c>
      <c r="H67" s="34"/>
      <c r="I67" s="44"/>
      <c r="J67" s="44">
        <v>0.333333333333333</v>
      </c>
      <c r="K67" s="45">
        <f t="shared" si="5"/>
        <v>1.33</v>
      </c>
    </row>
    <row r="68" ht="39.6" customHeight="1" spans="1:11">
      <c r="A68" s="51">
        <v>65</v>
      </c>
      <c r="B68" s="35"/>
      <c r="C68" s="35"/>
      <c r="D68" s="33" t="s">
        <v>309</v>
      </c>
      <c r="E68" s="32" t="s">
        <v>160</v>
      </c>
      <c r="F68" s="32" t="s">
        <v>45</v>
      </c>
      <c r="G68" s="34">
        <f t="shared" si="4"/>
        <v>4</v>
      </c>
      <c r="H68" s="34"/>
      <c r="I68" s="44"/>
      <c r="J68" s="44">
        <v>0.333333333333333</v>
      </c>
      <c r="K68" s="45">
        <f t="shared" si="5"/>
        <v>1.33</v>
      </c>
    </row>
    <row r="69" ht="39.6" customHeight="1" spans="1:11">
      <c r="A69" s="51">
        <v>66</v>
      </c>
      <c r="B69" s="35"/>
      <c r="C69" s="35"/>
      <c r="D69" s="35"/>
      <c r="E69" s="32" t="s">
        <v>234</v>
      </c>
      <c r="F69" s="32" t="s">
        <v>47</v>
      </c>
      <c r="G69" s="34">
        <f t="shared" si="4"/>
        <v>4</v>
      </c>
      <c r="H69" s="34"/>
      <c r="I69" s="44"/>
      <c r="J69" s="44">
        <v>0.333333333333333</v>
      </c>
      <c r="K69" s="45">
        <f t="shared" si="5"/>
        <v>1.33</v>
      </c>
    </row>
    <row r="70" ht="39.6" customHeight="1" spans="1:11">
      <c r="A70" s="51">
        <v>67</v>
      </c>
      <c r="B70" s="35"/>
      <c r="C70" s="35"/>
      <c r="D70" s="35"/>
      <c r="E70" s="32" t="s">
        <v>260</v>
      </c>
      <c r="F70" s="32" t="s">
        <v>47</v>
      </c>
      <c r="G70" s="34">
        <f t="shared" si="4"/>
        <v>4</v>
      </c>
      <c r="H70" s="34"/>
      <c r="I70" s="44"/>
      <c r="J70" s="44">
        <v>0.333333333333333</v>
      </c>
      <c r="K70" s="45">
        <f t="shared" si="5"/>
        <v>1.33</v>
      </c>
    </row>
    <row r="71" ht="39.6" customHeight="1" spans="1:11">
      <c r="A71" s="51">
        <v>68</v>
      </c>
      <c r="B71" s="35"/>
      <c r="C71" s="35"/>
      <c r="D71" s="35"/>
      <c r="E71" s="32" t="s">
        <v>268</v>
      </c>
      <c r="F71" s="32" t="s">
        <v>47</v>
      </c>
      <c r="G71" s="34">
        <f t="shared" si="4"/>
        <v>4</v>
      </c>
      <c r="H71" s="34"/>
      <c r="I71" s="44"/>
      <c r="J71" s="44">
        <v>0.333333333333333</v>
      </c>
      <c r="K71" s="45">
        <f t="shared" si="5"/>
        <v>1.33</v>
      </c>
    </row>
    <row r="72" ht="39.6" customHeight="1" spans="1:11">
      <c r="A72" s="51">
        <v>69</v>
      </c>
      <c r="B72" s="35"/>
      <c r="C72" s="35"/>
      <c r="D72" s="35"/>
      <c r="E72" s="32" t="s">
        <v>269</v>
      </c>
      <c r="F72" s="32" t="s">
        <v>47</v>
      </c>
      <c r="G72" s="34">
        <f t="shared" si="4"/>
        <v>4</v>
      </c>
      <c r="H72" s="34"/>
      <c r="I72" s="44"/>
      <c r="J72" s="44">
        <v>0.333333333333333</v>
      </c>
      <c r="K72" s="45">
        <f t="shared" si="5"/>
        <v>1.33</v>
      </c>
    </row>
    <row r="73" ht="39.6" customHeight="1" spans="1:11">
      <c r="A73" s="51">
        <v>70</v>
      </c>
      <c r="B73" s="35"/>
      <c r="C73" s="35"/>
      <c r="D73" s="35"/>
      <c r="E73" s="32" t="s">
        <v>310</v>
      </c>
      <c r="F73" s="32" t="s">
        <v>47</v>
      </c>
      <c r="G73" s="34">
        <f t="shared" si="4"/>
        <v>4</v>
      </c>
      <c r="H73" s="34"/>
      <c r="I73" s="44"/>
      <c r="J73" s="44">
        <v>0.333333333333333</v>
      </c>
      <c r="K73" s="45">
        <f t="shared" si="5"/>
        <v>1.33</v>
      </c>
    </row>
    <row r="74" ht="39.6" customHeight="1" spans="1:11">
      <c r="A74" s="51">
        <v>71</v>
      </c>
      <c r="B74" s="35"/>
      <c r="C74" s="35"/>
      <c r="D74" s="35"/>
      <c r="E74" s="32" t="s">
        <v>311</v>
      </c>
      <c r="F74" s="32" t="s">
        <v>47</v>
      </c>
      <c r="G74" s="34">
        <f t="shared" si="4"/>
        <v>4</v>
      </c>
      <c r="H74" s="34"/>
      <c r="I74" s="44"/>
      <c r="J74" s="44">
        <v>0.333333333333333</v>
      </c>
      <c r="K74" s="45">
        <f t="shared" si="5"/>
        <v>1.33</v>
      </c>
    </row>
    <row r="75" ht="39.6" customHeight="1" spans="1:11">
      <c r="A75" s="51">
        <v>72</v>
      </c>
      <c r="B75" s="35"/>
      <c r="C75" s="35"/>
      <c r="D75" s="35"/>
      <c r="E75" s="32" t="s">
        <v>312</v>
      </c>
      <c r="F75" s="32" t="s">
        <v>47</v>
      </c>
      <c r="G75" s="34">
        <f t="shared" si="4"/>
        <v>4</v>
      </c>
      <c r="H75" s="34"/>
      <c r="I75" s="44"/>
      <c r="J75" s="44">
        <v>0.333333333333333</v>
      </c>
      <c r="K75" s="45">
        <f t="shared" si="5"/>
        <v>1.33</v>
      </c>
    </row>
    <row r="76" ht="39.6" customHeight="1" spans="1:11">
      <c r="A76" s="51">
        <v>73</v>
      </c>
      <c r="B76" s="35"/>
      <c r="C76" s="35"/>
      <c r="D76" s="52"/>
      <c r="E76" s="32" t="s">
        <v>313</v>
      </c>
      <c r="F76" s="32" t="s">
        <v>47</v>
      </c>
      <c r="G76" s="34">
        <f t="shared" si="4"/>
        <v>4</v>
      </c>
      <c r="H76" s="34"/>
      <c r="I76" s="44"/>
      <c r="J76" s="44">
        <v>0.333333333333333</v>
      </c>
      <c r="K76" s="45">
        <f t="shared" si="5"/>
        <v>1.33</v>
      </c>
    </row>
    <row r="77" ht="39.6" customHeight="1" spans="1:11">
      <c r="A77" s="51">
        <v>74</v>
      </c>
      <c r="B77" s="35"/>
      <c r="C77" s="35"/>
      <c r="D77" s="33" t="s">
        <v>314</v>
      </c>
      <c r="E77" s="32" t="s">
        <v>160</v>
      </c>
      <c r="F77" s="32" t="s">
        <v>45</v>
      </c>
      <c r="G77" s="34">
        <f t="shared" si="4"/>
        <v>4</v>
      </c>
      <c r="H77" s="34"/>
      <c r="I77" s="44"/>
      <c r="J77" s="44">
        <v>0.333333333333333</v>
      </c>
      <c r="K77" s="45">
        <f t="shared" si="5"/>
        <v>1.33</v>
      </c>
    </row>
    <row r="78" ht="39.6" customHeight="1" spans="1:11">
      <c r="A78" s="51">
        <v>75</v>
      </c>
      <c r="B78" s="35"/>
      <c r="C78" s="35"/>
      <c r="D78" s="35"/>
      <c r="E78" s="32" t="s">
        <v>234</v>
      </c>
      <c r="F78" s="32" t="s">
        <v>47</v>
      </c>
      <c r="G78" s="34">
        <f t="shared" si="4"/>
        <v>4</v>
      </c>
      <c r="H78" s="34"/>
      <c r="I78" s="44"/>
      <c r="J78" s="44">
        <v>0.333333333333333</v>
      </c>
      <c r="K78" s="45">
        <f t="shared" si="5"/>
        <v>1.33</v>
      </c>
    </row>
    <row r="79" ht="39.6" customHeight="1" spans="1:11">
      <c r="A79" s="51">
        <v>76</v>
      </c>
      <c r="B79" s="35"/>
      <c r="C79" s="35"/>
      <c r="D79" s="35"/>
      <c r="E79" s="32" t="s">
        <v>315</v>
      </c>
      <c r="F79" s="32" t="s">
        <v>47</v>
      </c>
      <c r="G79" s="34">
        <f t="shared" si="4"/>
        <v>4</v>
      </c>
      <c r="H79" s="34"/>
      <c r="I79" s="44"/>
      <c r="J79" s="44">
        <v>0.333333333333333</v>
      </c>
      <c r="K79" s="45">
        <f t="shared" si="5"/>
        <v>1.33</v>
      </c>
    </row>
    <row r="80" ht="39.6" customHeight="1" spans="1:11">
      <c r="A80" s="51">
        <v>77</v>
      </c>
      <c r="B80" s="35"/>
      <c r="C80" s="35"/>
      <c r="D80" s="35"/>
      <c r="E80" s="32" t="s">
        <v>316</v>
      </c>
      <c r="F80" s="32" t="s">
        <v>47</v>
      </c>
      <c r="G80" s="34">
        <f t="shared" si="4"/>
        <v>4</v>
      </c>
      <c r="H80" s="34"/>
      <c r="I80" s="44"/>
      <c r="J80" s="44">
        <v>0.333333333333333</v>
      </c>
      <c r="K80" s="45">
        <f t="shared" si="5"/>
        <v>1.33</v>
      </c>
    </row>
    <row r="81" ht="39.6" customHeight="1" spans="1:11">
      <c r="A81" s="51">
        <v>78</v>
      </c>
      <c r="B81" s="35"/>
      <c r="C81" s="35"/>
      <c r="D81" s="35"/>
      <c r="E81" s="32" t="s">
        <v>317</v>
      </c>
      <c r="F81" s="32" t="s">
        <v>47</v>
      </c>
      <c r="G81" s="34">
        <f t="shared" si="4"/>
        <v>4</v>
      </c>
      <c r="H81" s="34"/>
      <c r="I81" s="44"/>
      <c r="J81" s="44">
        <v>0.333333333333333</v>
      </c>
      <c r="K81" s="45">
        <f t="shared" si="5"/>
        <v>1.33</v>
      </c>
    </row>
    <row r="82" ht="39.6" customHeight="1" spans="1:11">
      <c r="A82" s="51">
        <v>79</v>
      </c>
      <c r="B82" s="35"/>
      <c r="C82" s="35"/>
      <c r="D82" s="35"/>
      <c r="E82" s="32" t="s">
        <v>318</v>
      </c>
      <c r="F82" s="32" t="s">
        <v>62</v>
      </c>
      <c r="G82" s="34">
        <f t="shared" si="4"/>
        <v>5</v>
      </c>
      <c r="H82" s="34"/>
      <c r="I82" s="44"/>
      <c r="J82" s="44">
        <v>0.333333333333333</v>
      </c>
      <c r="K82" s="45">
        <f t="shared" si="5"/>
        <v>1.67</v>
      </c>
    </row>
    <row r="83" ht="39.6" customHeight="1" spans="1:11">
      <c r="A83" s="51">
        <v>80</v>
      </c>
      <c r="B83" s="35"/>
      <c r="C83" s="35"/>
      <c r="D83" s="35"/>
      <c r="E83" s="32" t="s">
        <v>286</v>
      </c>
      <c r="F83" s="32" t="s">
        <v>47</v>
      </c>
      <c r="G83" s="34">
        <f t="shared" si="4"/>
        <v>4</v>
      </c>
      <c r="H83" s="34"/>
      <c r="I83" s="44"/>
      <c r="J83" s="44">
        <v>0.333333333333333</v>
      </c>
      <c r="K83" s="45">
        <f t="shared" si="5"/>
        <v>1.33</v>
      </c>
    </row>
    <row r="84" ht="39.6" customHeight="1" spans="1:11">
      <c r="A84" s="51">
        <v>81</v>
      </c>
      <c r="B84" s="35"/>
      <c r="C84" s="35"/>
      <c r="D84" s="35"/>
      <c r="E84" s="32" t="s">
        <v>167</v>
      </c>
      <c r="F84" s="32" t="s">
        <v>47</v>
      </c>
      <c r="G84" s="34">
        <f t="shared" si="4"/>
        <v>4</v>
      </c>
      <c r="H84" s="34"/>
      <c r="I84" s="44"/>
      <c r="J84" s="44">
        <v>0.333333333333333</v>
      </c>
      <c r="K84" s="45">
        <f t="shared" si="5"/>
        <v>1.33</v>
      </c>
    </row>
    <row r="85" ht="39.6" customHeight="1" spans="1:11">
      <c r="A85" s="51">
        <v>82</v>
      </c>
      <c r="B85" s="35"/>
      <c r="C85" s="35"/>
      <c r="D85" s="52"/>
      <c r="E85" s="32" t="s">
        <v>236</v>
      </c>
      <c r="F85" s="32" t="s">
        <v>47</v>
      </c>
      <c r="G85" s="34">
        <f t="shared" si="4"/>
        <v>4</v>
      </c>
      <c r="H85" s="34"/>
      <c r="I85" s="44"/>
      <c r="J85" s="44">
        <v>0.333333333333333</v>
      </c>
      <c r="K85" s="45">
        <f t="shared" si="5"/>
        <v>1.33</v>
      </c>
    </row>
    <row r="86" ht="39.6" customHeight="1" spans="1:11">
      <c r="A86" s="51">
        <v>83</v>
      </c>
      <c r="B86" s="35"/>
      <c r="C86" s="35"/>
      <c r="D86" s="33" t="s">
        <v>319</v>
      </c>
      <c r="E86" s="32" t="s">
        <v>160</v>
      </c>
      <c r="F86" s="32" t="s">
        <v>45</v>
      </c>
      <c r="G86" s="34">
        <f t="shared" si="4"/>
        <v>4</v>
      </c>
      <c r="H86" s="34"/>
      <c r="I86" s="44"/>
      <c r="J86" s="44">
        <v>0.333333333333333</v>
      </c>
      <c r="K86" s="45">
        <f t="shared" si="5"/>
        <v>1.33</v>
      </c>
    </row>
    <row r="87" ht="39.6" customHeight="1" spans="1:11">
      <c r="A87" s="51">
        <v>84</v>
      </c>
      <c r="B87" s="35"/>
      <c r="C87" s="35"/>
      <c r="D87" s="35"/>
      <c r="E87" s="32" t="s">
        <v>234</v>
      </c>
      <c r="F87" s="32" t="s">
        <v>47</v>
      </c>
      <c r="G87" s="34">
        <f t="shared" si="4"/>
        <v>4</v>
      </c>
      <c r="H87" s="34"/>
      <c r="I87" s="44"/>
      <c r="J87" s="44">
        <v>0.333333333333333</v>
      </c>
      <c r="K87" s="45">
        <f t="shared" si="5"/>
        <v>1.33</v>
      </c>
    </row>
    <row r="88" ht="39.6" customHeight="1" spans="1:11">
      <c r="A88" s="51">
        <v>85</v>
      </c>
      <c r="B88" s="35"/>
      <c r="C88" s="35"/>
      <c r="D88" s="35"/>
      <c r="E88" s="32" t="s">
        <v>320</v>
      </c>
      <c r="F88" s="32" t="s">
        <v>59</v>
      </c>
      <c r="G88" s="34">
        <f t="shared" si="4"/>
        <v>10</v>
      </c>
      <c r="H88" s="34"/>
      <c r="I88" s="44"/>
      <c r="J88" s="44">
        <v>0.333333333333333</v>
      </c>
      <c r="K88" s="45">
        <f t="shared" si="5"/>
        <v>3.33</v>
      </c>
    </row>
    <row r="89" ht="39.6" customHeight="1" spans="1:11">
      <c r="A89" s="51">
        <v>86</v>
      </c>
      <c r="B89" s="35"/>
      <c r="C89" s="35"/>
      <c r="D89" s="35"/>
      <c r="E89" s="32" t="s">
        <v>318</v>
      </c>
      <c r="F89" s="32" t="s">
        <v>62</v>
      </c>
      <c r="G89" s="34">
        <f t="shared" ref="G89:G106" si="6">_xlfn.IFS(F89="EI",4,F89="EQ",4,F89="ILF",10,F89="EIF",7,F89="EO",5)</f>
        <v>5</v>
      </c>
      <c r="H89" s="34"/>
      <c r="I89" s="44"/>
      <c r="J89" s="44">
        <v>0.333333333333333</v>
      </c>
      <c r="K89" s="45">
        <f t="shared" ref="K89:K106" si="7">G89*SUM(H89:J89)</f>
        <v>1.67</v>
      </c>
    </row>
    <row r="90" ht="39.6" customHeight="1" spans="1:11">
      <c r="A90" s="51">
        <v>87</v>
      </c>
      <c r="B90" s="35"/>
      <c r="C90" s="35"/>
      <c r="D90" s="35"/>
      <c r="E90" s="32" t="s">
        <v>316</v>
      </c>
      <c r="F90" s="32" t="s">
        <v>47</v>
      </c>
      <c r="G90" s="34">
        <f t="shared" si="6"/>
        <v>4</v>
      </c>
      <c r="H90" s="34"/>
      <c r="I90" s="44"/>
      <c r="J90" s="44">
        <v>0.333333333333333</v>
      </c>
      <c r="K90" s="45">
        <f t="shared" si="7"/>
        <v>1.33</v>
      </c>
    </row>
    <row r="91" ht="39.6" customHeight="1" spans="1:11">
      <c r="A91" s="51">
        <v>88</v>
      </c>
      <c r="B91" s="35"/>
      <c r="C91" s="35"/>
      <c r="D91" s="35"/>
      <c r="E91" s="32" t="s">
        <v>286</v>
      </c>
      <c r="F91" s="32" t="s">
        <v>47</v>
      </c>
      <c r="G91" s="34">
        <f t="shared" si="6"/>
        <v>4</v>
      </c>
      <c r="H91" s="34"/>
      <c r="I91" s="44"/>
      <c r="J91" s="44">
        <v>0.333333333333333</v>
      </c>
      <c r="K91" s="45">
        <f t="shared" si="7"/>
        <v>1.33</v>
      </c>
    </row>
    <row r="92" ht="39.6" customHeight="1" spans="1:11">
      <c r="A92" s="51">
        <v>89</v>
      </c>
      <c r="B92" s="35"/>
      <c r="C92" s="35"/>
      <c r="D92" s="35"/>
      <c r="E92" s="32" t="s">
        <v>167</v>
      </c>
      <c r="F92" s="32" t="s">
        <v>47</v>
      </c>
      <c r="G92" s="34">
        <f t="shared" si="6"/>
        <v>4</v>
      </c>
      <c r="H92" s="34"/>
      <c r="I92" s="44"/>
      <c r="J92" s="44">
        <v>0.333333333333333</v>
      </c>
      <c r="K92" s="45">
        <f t="shared" si="7"/>
        <v>1.33</v>
      </c>
    </row>
    <row r="93" ht="39.6" customHeight="1" spans="1:11">
      <c r="A93" s="51">
        <v>90</v>
      </c>
      <c r="B93" s="35"/>
      <c r="C93" s="35"/>
      <c r="D93" s="35"/>
      <c r="E93" s="32" t="s">
        <v>236</v>
      </c>
      <c r="F93" s="32" t="s">
        <v>47</v>
      </c>
      <c r="G93" s="34">
        <f t="shared" si="6"/>
        <v>4</v>
      </c>
      <c r="H93" s="34"/>
      <c r="I93" s="44"/>
      <c r="J93" s="44">
        <v>0.333333333333333</v>
      </c>
      <c r="K93" s="45">
        <f t="shared" si="7"/>
        <v>1.33</v>
      </c>
    </row>
    <row r="94" ht="39.6" customHeight="1" spans="1:11">
      <c r="A94" s="51">
        <v>91</v>
      </c>
      <c r="B94" s="35"/>
      <c r="C94" s="35"/>
      <c r="D94" s="33" t="s">
        <v>321</v>
      </c>
      <c r="E94" s="32" t="s">
        <v>160</v>
      </c>
      <c r="F94" s="32" t="s">
        <v>45</v>
      </c>
      <c r="G94" s="34">
        <f t="shared" si="6"/>
        <v>4</v>
      </c>
      <c r="H94" s="34"/>
      <c r="I94" s="44"/>
      <c r="J94" s="44">
        <v>0.333333333333333</v>
      </c>
      <c r="K94" s="45">
        <f t="shared" si="7"/>
        <v>1.33</v>
      </c>
    </row>
    <row r="95" ht="39.6" customHeight="1" spans="1:11">
      <c r="A95" s="51">
        <v>92</v>
      </c>
      <c r="B95" s="35"/>
      <c r="C95" s="35"/>
      <c r="D95" s="35"/>
      <c r="E95" s="32" t="s">
        <v>234</v>
      </c>
      <c r="F95" s="32" t="s">
        <v>47</v>
      </c>
      <c r="G95" s="34">
        <f t="shared" si="6"/>
        <v>4</v>
      </c>
      <c r="H95" s="34"/>
      <c r="I95" s="44"/>
      <c r="J95" s="44">
        <v>0.333333333333333</v>
      </c>
      <c r="K95" s="45">
        <f t="shared" si="7"/>
        <v>1.33</v>
      </c>
    </row>
    <row r="96" ht="39.6" customHeight="1" spans="1:11">
      <c r="A96" s="51">
        <v>93</v>
      </c>
      <c r="B96" s="35"/>
      <c r="C96" s="35"/>
      <c r="D96" s="35"/>
      <c r="E96" s="32" t="s">
        <v>322</v>
      </c>
      <c r="F96" s="32" t="s">
        <v>47</v>
      </c>
      <c r="G96" s="34">
        <f t="shared" si="6"/>
        <v>4</v>
      </c>
      <c r="H96" s="34"/>
      <c r="I96" s="44"/>
      <c r="J96" s="44">
        <v>0.333333333333333</v>
      </c>
      <c r="K96" s="45">
        <f t="shared" si="7"/>
        <v>1.33</v>
      </c>
    </row>
    <row r="97" ht="39.6" customHeight="1" spans="1:11">
      <c r="A97" s="51">
        <v>94</v>
      </c>
      <c r="B97" s="35"/>
      <c r="C97" s="35"/>
      <c r="D97" s="35"/>
      <c r="E97" s="32" t="s">
        <v>323</v>
      </c>
      <c r="F97" s="32" t="s">
        <v>62</v>
      </c>
      <c r="G97" s="34">
        <f t="shared" si="6"/>
        <v>5</v>
      </c>
      <c r="H97" s="34"/>
      <c r="I97" s="44"/>
      <c r="J97" s="44">
        <v>0.333333333333333</v>
      </c>
      <c r="K97" s="45">
        <f t="shared" si="7"/>
        <v>1.67</v>
      </c>
    </row>
    <row r="98" ht="39.6" customHeight="1" spans="1:11">
      <c r="A98" s="51">
        <v>95</v>
      </c>
      <c r="B98" s="35"/>
      <c r="C98" s="35"/>
      <c r="D98" s="35"/>
      <c r="E98" s="32" t="s">
        <v>324</v>
      </c>
      <c r="F98" s="32" t="s">
        <v>47</v>
      </c>
      <c r="G98" s="34">
        <f t="shared" si="6"/>
        <v>4</v>
      </c>
      <c r="H98" s="34"/>
      <c r="I98" s="44"/>
      <c r="J98" s="44">
        <v>0.333333333333333</v>
      </c>
      <c r="K98" s="45">
        <f t="shared" si="7"/>
        <v>1.33</v>
      </c>
    </row>
    <row r="99" ht="39.6" customHeight="1" spans="1:11">
      <c r="A99" s="51">
        <v>96</v>
      </c>
      <c r="B99" s="35"/>
      <c r="C99" s="35"/>
      <c r="D99" s="35"/>
      <c r="E99" s="32" t="s">
        <v>325</v>
      </c>
      <c r="F99" s="32" t="s">
        <v>47</v>
      </c>
      <c r="G99" s="34">
        <f t="shared" si="6"/>
        <v>4</v>
      </c>
      <c r="H99" s="34"/>
      <c r="I99" s="44"/>
      <c r="J99" s="44">
        <v>0.333333333333333</v>
      </c>
      <c r="K99" s="45">
        <f t="shared" si="7"/>
        <v>1.33</v>
      </c>
    </row>
    <row r="100" ht="39.6" customHeight="1" spans="1:11">
      <c r="A100" s="51">
        <v>97</v>
      </c>
      <c r="B100" s="35"/>
      <c r="C100" s="35"/>
      <c r="D100" s="52"/>
      <c r="E100" s="32" t="s">
        <v>326</v>
      </c>
      <c r="F100" s="32" t="s">
        <v>62</v>
      </c>
      <c r="G100" s="34">
        <f t="shared" si="6"/>
        <v>5</v>
      </c>
      <c r="H100" s="34"/>
      <c r="I100" s="44"/>
      <c r="J100" s="44">
        <v>0.333333333333333</v>
      </c>
      <c r="K100" s="45">
        <f t="shared" si="7"/>
        <v>1.67</v>
      </c>
    </row>
    <row r="101" ht="39.6" customHeight="1" spans="1:11">
      <c r="A101" s="51">
        <v>98</v>
      </c>
      <c r="B101" s="35"/>
      <c r="C101" s="35"/>
      <c r="D101" s="33" t="s">
        <v>327</v>
      </c>
      <c r="E101" s="32" t="s">
        <v>160</v>
      </c>
      <c r="F101" s="32" t="s">
        <v>45</v>
      </c>
      <c r="G101" s="34">
        <f t="shared" si="6"/>
        <v>4</v>
      </c>
      <c r="H101" s="34"/>
      <c r="I101" s="44"/>
      <c r="J101" s="44">
        <v>0.333333333333333</v>
      </c>
      <c r="K101" s="45">
        <f t="shared" si="7"/>
        <v>1.33</v>
      </c>
    </row>
    <row r="102" ht="39.6" customHeight="1" spans="1:11">
      <c r="A102" s="51">
        <v>99</v>
      </c>
      <c r="B102" s="35"/>
      <c r="C102" s="35"/>
      <c r="D102" s="35"/>
      <c r="E102" s="32" t="s">
        <v>234</v>
      </c>
      <c r="F102" s="32" t="s">
        <v>47</v>
      </c>
      <c r="G102" s="34">
        <f t="shared" si="6"/>
        <v>4</v>
      </c>
      <c r="H102" s="34"/>
      <c r="I102" s="44"/>
      <c r="J102" s="44">
        <v>0.333333333333333</v>
      </c>
      <c r="K102" s="45">
        <f t="shared" si="7"/>
        <v>1.33</v>
      </c>
    </row>
    <row r="103" ht="39.6" customHeight="1" spans="1:11">
      <c r="A103" s="51">
        <v>100</v>
      </c>
      <c r="B103" s="35"/>
      <c r="C103" s="35"/>
      <c r="D103" s="35"/>
      <c r="E103" s="32" t="s">
        <v>235</v>
      </c>
      <c r="F103" s="32" t="s">
        <v>45</v>
      </c>
      <c r="G103" s="34">
        <f t="shared" si="6"/>
        <v>4</v>
      </c>
      <c r="H103" s="34"/>
      <c r="I103" s="44"/>
      <c r="J103" s="44">
        <v>0.333333333333333</v>
      </c>
      <c r="K103" s="45">
        <f t="shared" si="7"/>
        <v>1.33</v>
      </c>
    </row>
    <row r="104" ht="39.6" customHeight="1" spans="1:11">
      <c r="A104" s="51">
        <v>101</v>
      </c>
      <c r="B104" s="35"/>
      <c r="C104" s="35"/>
      <c r="D104" s="35"/>
      <c r="E104" s="32" t="s">
        <v>286</v>
      </c>
      <c r="F104" s="32" t="s">
        <v>47</v>
      </c>
      <c r="G104" s="34">
        <f t="shared" si="6"/>
        <v>4</v>
      </c>
      <c r="H104" s="34"/>
      <c r="I104" s="44"/>
      <c r="J104" s="44">
        <v>0.333333333333333</v>
      </c>
      <c r="K104" s="45">
        <f t="shared" si="7"/>
        <v>1.33</v>
      </c>
    </row>
    <row r="105" ht="39.6" customHeight="1" spans="1:11">
      <c r="A105" s="51">
        <v>102</v>
      </c>
      <c r="B105" s="35"/>
      <c r="C105" s="35"/>
      <c r="D105" s="35"/>
      <c r="E105" s="32" t="s">
        <v>167</v>
      </c>
      <c r="F105" s="32" t="s">
        <v>47</v>
      </c>
      <c r="G105" s="34">
        <f t="shared" si="6"/>
        <v>4</v>
      </c>
      <c r="H105" s="34"/>
      <c r="I105" s="44"/>
      <c r="J105" s="44">
        <v>0.333333333333333</v>
      </c>
      <c r="K105" s="45">
        <f t="shared" si="7"/>
        <v>1.33</v>
      </c>
    </row>
    <row r="106" ht="39.6" customHeight="1" spans="1:11">
      <c r="A106" s="51">
        <v>103</v>
      </c>
      <c r="B106" s="52"/>
      <c r="C106" s="52"/>
      <c r="D106" s="52"/>
      <c r="E106" s="32" t="s">
        <v>236</v>
      </c>
      <c r="F106" s="32" t="s">
        <v>47</v>
      </c>
      <c r="G106" s="34">
        <f t="shared" si="6"/>
        <v>4</v>
      </c>
      <c r="H106" s="34"/>
      <c r="I106" s="44"/>
      <c r="J106" s="44">
        <v>0.333333333333333</v>
      </c>
      <c r="K106" s="45">
        <f t="shared" si="7"/>
        <v>1.33</v>
      </c>
    </row>
    <row r="107" ht="40.05" customHeight="1" spans="1:11">
      <c r="A107" s="58" t="s">
        <v>328</v>
      </c>
      <c r="B107" s="37"/>
      <c r="C107" s="37"/>
      <c r="D107" s="37"/>
      <c r="E107" s="38"/>
      <c r="F107" s="39"/>
      <c r="G107" s="34">
        <f>SUM(G4:G106)</f>
        <v>447</v>
      </c>
      <c r="H107" s="34"/>
      <c r="I107" s="34"/>
      <c r="J107" s="34"/>
      <c r="K107" s="45">
        <f>SUM(K4:K106)</f>
        <v>148.73</v>
      </c>
    </row>
  </sheetData>
  <mergeCells count="25">
    <mergeCell ref="A1:K1"/>
    <mergeCell ref="H2:J2"/>
    <mergeCell ref="A107:E107"/>
    <mergeCell ref="A2:A3"/>
    <mergeCell ref="B2:B3"/>
    <mergeCell ref="B4:B106"/>
    <mergeCell ref="C2:C3"/>
    <mergeCell ref="C4:C106"/>
    <mergeCell ref="D2:D3"/>
    <mergeCell ref="D4:D8"/>
    <mergeCell ref="D9:D16"/>
    <mergeCell ref="D17:D20"/>
    <mergeCell ref="D21:D27"/>
    <mergeCell ref="D28:D35"/>
    <mergeCell ref="D36:D42"/>
    <mergeCell ref="D43:D48"/>
    <mergeCell ref="D49:D59"/>
    <mergeCell ref="D60:D67"/>
    <mergeCell ref="D68:D76"/>
    <mergeCell ref="D77:D85"/>
    <mergeCell ref="D86:D93"/>
    <mergeCell ref="D94:D100"/>
    <mergeCell ref="D101:D106"/>
    <mergeCell ref="E2:E3"/>
    <mergeCell ref="F2:F3"/>
  </mergeCells>
  <dataValidations count="1">
    <dataValidation type="list" allowBlank="1" showInputMessage="1" showErrorMessage="1" sqref="F3:F107">
      <formula1>"FP,ILF,EIF,EI,EO,EQ"</formula1>
    </dataValidation>
  </dataValidations>
  <pageMargins left="0.700694444444445" right="0.700694444444445" top="0.751388888888889" bottom="0.751388888888889" header="0.298611111111111" footer="0.298611111111111"/>
  <pageSetup paperSize="9" scale="79" fitToHeight="0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4"/>
  <sheetViews>
    <sheetView workbookViewId="0">
      <selection activeCell="A2" sqref="A$1:K$1048576"/>
    </sheetView>
  </sheetViews>
  <sheetFormatPr defaultColWidth="8.89166666666667" defaultRowHeight="15"/>
  <cols>
    <col min="1" max="1" width="5.55833333333333" style="24" customWidth="1"/>
    <col min="2" max="2" width="6" style="24" customWidth="1"/>
    <col min="3" max="3" width="4.775" style="24" customWidth="1"/>
    <col min="4" max="4" width="5.55833333333333" style="24" customWidth="1"/>
    <col min="5" max="5" width="23.3333333333333" style="24" customWidth="1"/>
    <col min="6" max="6" width="8.89166666666667" style="24"/>
    <col min="7" max="7" width="7.10833333333333" style="25" customWidth="1"/>
    <col min="8" max="10" width="7.44166666666667" style="25" customWidth="1"/>
    <col min="11" max="11" width="9.66666666666667" style="26" customWidth="1"/>
    <col min="12" max="16384" width="8.89166666666667" style="1"/>
  </cols>
  <sheetData>
    <row r="1" ht="20.25" spans="1:11">
      <c r="A1" s="27" t="s">
        <v>329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0" customHeight="1" spans="1:11">
      <c r="A2" s="28" t="s">
        <v>27</v>
      </c>
      <c r="B2" s="29" t="s">
        <v>28</v>
      </c>
      <c r="C2" s="28" t="s">
        <v>29</v>
      </c>
      <c r="D2" s="28" t="s">
        <v>30</v>
      </c>
      <c r="E2" s="28" t="s">
        <v>31</v>
      </c>
      <c r="F2" s="28" t="s">
        <v>32</v>
      </c>
      <c r="G2" s="30" t="s">
        <v>33</v>
      </c>
      <c r="H2" s="30" t="s">
        <v>34</v>
      </c>
      <c r="I2" s="30"/>
      <c r="J2" s="30"/>
      <c r="K2" s="42" t="s">
        <v>35</v>
      </c>
    </row>
    <row r="3" ht="49.95" customHeight="1" spans="1:11">
      <c r="A3" s="28"/>
      <c r="B3" s="31"/>
      <c r="C3" s="28"/>
      <c r="D3" s="28"/>
      <c r="E3" s="28"/>
      <c r="F3" s="28"/>
      <c r="G3" s="30" t="s">
        <v>36</v>
      </c>
      <c r="H3" s="30" t="s">
        <v>37</v>
      </c>
      <c r="I3" s="30" t="s">
        <v>38</v>
      </c>
      <c r="J3" s="43" t="s">
        <v>39</v>
      </c>
      <c r="K3" s="42" t="s">
        <v>40</v>
      </c>
    </row>
    <row r="4" ht="34.95" customHeight="1" spans="1:11">
      <c r="A4" s="32">
        <v>1</v>
      </c>
      <c r="B4" s="33" t="s">
        <v>41</v>
      </c>
      <c r="C4" s="33" t="s">
        <v>330</v>
      </c>
      <c r="D4" s="33" t="s">
        <v>43</v>
      </c>
      <c r="E4" s="32" t="s">
        <v>331</v>
      </c>
      <c r="F4" s="32" t="s">
        <v>59</v>
      </c>
      <c r="G4" s="34">
        <f t="shared" ref="G4:G10" si="0">_xlfn.IFS(F4="EI",4,F4="EQ",4,F4="ILF",10,F4="EIF",7,F4="EO",5)</f>
        <v>10</v>
      </c>
      <c r="H4" s="34"/>
      <c r="I4" s="44"/>
      <c r="J4" s="44">
        <v>0.333333333333333</v>
      </c>
      <c r="K4" s="45">
        <f t="shared" ref="K4:K10" si="1">G4*SUM(H4:J4)</f>
        <v>3.33</v>
      </c>
    </row>
    <row r="5" ht="34.95" customHeight="1" spans="1:11">
      <c r="A5" s="32">
        <v>2</v>
      </c>
      <c r="B5" s="35"/>
      <c r="C5" s="35"/>
      <c r="D5" s="35"/>
      <c r="E5" s="32" t="s">
        <v>332</v>
      </c>
      <c r="F5" s="32" t="s">
        <v>47</v>
      </c>
      <c r="G5" s="34">
        <f t="shared" si="0"/>
        <v>4</v>
      </c>
      <c r="H5" s="34"/>
      <c r="I5" s="44"/>
      <c r="J5" s="44">
        <v>0.333333333333333</v>
      </c>
      <c r="K5" s="45">
        <f t="shared" si="1"/>
        <v>1.33</v>
      </c>
    </row>
    <row r="6" ht="34.95" customHeight="1" spans="1:11">
      <c r="A6" s="32">
        <v>3</v>
      </c>
      <c r="B6" s="35"/>
      <c r="C6" s="35"/>
      <c r="D6" s="35"/>
      <c r="E6" s="32" t="s">
        <v>333</v>
      </c>
      <c r="F6" s="32" t="s">
        <v>45</v>
      </c>
      <c r="G6" s="34">
        <f t="shared" si="0"/>
        <v>4</v>
      </c>
      <c r="H6" s="34"/>
      <c r="I6" s="44"/>
      <c r="J6" s="44">
        <v>0.333333333333333</v>
      </c>
      <c r="K6" s="45">
        <f t="shared" si="1"/>
        <v>1.33</v>
      </c>
    </row>
    <row r="7" ht="34.95" customHeight="1" spans="1:11">
      <c r="A7" s="32">
        <v>4</v>
      </c>
      <c r="B7" s="35"/>
      <c r="C7" s="35"/>
      <c r="D7" s="35"/>
      <c r="E7" s="32" t="s">
        <v>334</v>
      </c>
      <c r="F7" s="32" t="s">
        <v>62</v>
      </c>
      <c r="G7" s="34">
        <f t="shared" si="0"/>
        <v>5</v>
      </c>
      <c r="H7" s="34"/>
      <c r="I7" s="44"/>
      <c r="J7" s="44">
        <v>0.333333333333333</v>
      </c>
      <c r="K7" s="45">
        <f t="shared" si="1"/>
        <v>1.67</v>
      </c>
    </row>
    <row r="8" ht="34.95" customHeight="1" spans="1:11">
      <c r="A8" s="32">
        <v>5</v>
      </c>
      <c r="B8" s="35"/>
      <c r="C8" s="35"/>
      <c r="D8" s="35"/>
      <c r="E8" s="32" t="s">
        <v>335</v>
      </c>
      <c r="F8" s="32" t="s">
        <v>47</v>
      </c>
      <c r="G8" s="34">
        <f t="shared" si="0"/>
        <v>4</v>
      </c>
      <c r="H8" s="34"/>
      <c r="I8" s="44"/>
      <c r="J8" s="44">
        <v>0.333333333333333</v>
      </c>
      <c r="K8" s="45">
        <f t="shared" si="1"/>
        <v>1.33</v>
      </c>
    </row>
    <row r="9" ht="34.95" customHeight="1" spans="1:11">
      <c r="A9" s="32">
        <v>6</v>
      </c>
      <c r="B9" s="35"/>
      <c r="C9" s="35"/>
      <c r="D9" s="35"/>
      <c r="E9" s="32" t="s">
        <v>336</v>
      </c>
      <c r="F9" s="32" t="s">
        <v>59</v>
      </c>
      <c r="G9" s="34">
        <f t="shared" si="0"/>
        <v>10</v>
      </c>
      <c r="H9" s="34"/>
      <c r="I9" s="44"/>
      <c r="J9" s="44">
        <v>0.333333333333333</v>
      </c>
      <c r="K9" s="45">
        <f t="shared" si="1"/>
        <v>3.33</v>
      </c>
    </row>
    <row r="10" ht="34.95" customHeight="1" spans="1:11">
      <c r="A10" s="32">
        <v>7</v>
      </c>
      <c r="B10" s="35"/>
      <c r="C10" s="35"/>
      <c r="D10" s="35"/>
      <c r="E10" s="32" t="s">
        <v>337</v>
      </c>
      <c r="F10" s="32" t="s">
        <v>59</v>
      </c>
      <c r="G10" s="34">
        <f t="shared" si="0"/>
        <v>10</v>
      </c>
      <c r="H10" s="34"/>
      <c r="I10" s="44"/>
      <c r="J10" s="44">
        <v>0.333333333333333</v>
      </c>
      <c r="K10" s="45">
        <f t="shared" si="1"/>
        <v>3.33</v>
      </c>
    </row>
    <row r="11" ht="34.95" customHeight="1" spans="1:11">
      <c r="A11" s="36" t="s">
        <v>54</v>
      </c>
      <c r="B11" s="37"/>
      <c r="C11" s="37"/>
      <c r="D11" s="37"/>
      <c r="E11" s="38"/>
      <c r="F11" s="39"/>
      <c r="G11" s="40">
        <f>SUM(G4:G10)</f>
        <v>47</v>
      </c>
      <c r="H11" s="34"/>
      <c r="I11" s="34"/>
      <c r="J11" s="34"/>
      <c r="K11" s="45">
        <f>SUM(K4:K10)</f>
        <v>15.65</v>
      </c>
    </row>
    <row r="12" ht="34.95" customHeight="1" spans="1:1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ht="34.95" customHeight="1" spans="1:1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ht="34.95" customHeight="1"/>
    <row r="15" ht="34.95" customHeight="1" spans="1:1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ht="34.95" customHeight="1" spans="1:1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="1" customFormat="1" ht="34.95" customHeight="1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="1" customFormat="1" ht="34.95" customHeight="1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="1" customFormat="1" ht="34.95" customHeigh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1" customFormat="1" ht="34.95" customHeigh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1" customFormat="1" ht="34.95" customHeight="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="1" customFormat="1" ht="34.95" customHeight="1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="1" customFormat="1" ht="34.95" customHeight="1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="1" customFormat="1" ht="34.95" customHeight="1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="1" customFormat="1" ht="34.95" customHeight="1" spans="1:1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="1" customFormat="1" ht="34.95" customHeight="1" spans="1:1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="1" customFormat="1" ht="34.95" customHeight="1" spans="1:1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="1" customFormat="1" ht="34.95" customHeight="1" spans="1:1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="1" customFormat="1" ht="34.95" customHeight="1" spans="1:1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="1" customFormat="1" ht="34.95" customHeight="1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="1" customFormat="1" ht="34.95" customHeight="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="1" customFormat="1" ht="34.95" customHeight="1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="1" customFormat="1" ht="34.95" customHeight="1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="1" customFormat="1" ht="34.95" customHeight="1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="1" customFormat="1" ht="34.95" customHeight="1" spans="1:1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="1" customFormat="1" ht="34.95" customHeight="1" spans="1:1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="1" customFormat="1" ht="34.95" customHeight="1" spans="1:11">
      <c r="A37" s="41"/>
      <c r="B37" s="41"/>
      <c r="C37" s="41"/>
      <c r="D37" s="41"/>
      <c r="E37" s="24"/>
      <c r="F37" s="41"/>
      <c r="G37" s="41"/>
      <c r="H37" s="41"/>
      <c r="I37" s="41"/>
      <c r="J37" s="41"/>
      <c r="K37" s="41"/>
    </row>
    <row r="38" s="1" customFormat="1" ht="34.95" customHeight="1" spans="1:1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="1" customFormat="1" ht="34.95" customHeight="1" spans="1:1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="1" customFormat="1" ht="34.95" customHeight="1" spans="1:1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="1" customFormat="1" ht="34.95" customHeight="1" spans="1:1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="1" customFormat="1" ht="34.95" customHeight="1" spans="1:1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="1" customFormat="1" ht="34.95" customHeight="1" spans="1:1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="1" customFormat="1" ht="34.95" customHeight="1" spans="1:1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="1" customFormat="1" ht="34.95" customHeight="1" spans="1:1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="1" customFormat="1" ht="34.95" customHeight="1" spans="1:1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="1" customFormat="1" ht="34.95" customHeight="1" spans="1:1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="1" customFormat="1" ht="34.95" customHeight="1" spans="1:1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="1" customFormat="1" ht="34.95" customHeight="1" spans="1:1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="1" customFormat="1" ht="34.95" customHeight="1" spans="1:1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="1" customFormat="1" ht="34.95" customHeight="1" spans="1:1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="1" customFormat="1" ht="34.95" customHeight="1" spans="1:1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="1" customFormat="1" ht="34.95" customHeight="1" spans="1:1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="1" customFormat="1" ht="34.95" customHeight="1" spans="1:1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="1" customFormat="1" ht="34.95" customHeight="1" spans="1:1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="1" customFormat="1" ht="34.95" customHeight="1" spans="1:1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="1" customFormat="1" ht="34.95" customHeight="1" spans="1:1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="1" customFormat="1" ht="34.95" customHeight="1" spans="1:1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="1" customFormat="1" spans="1:1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="1" customFormat="1" spans="1:1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="1" customFormat="1" spans="1:1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="1" customFormat="1" spans="1:1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="1" customFormat="1" spans="1:1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="1" customFormat="1" spans="1:1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="1" customFormat="1" spans="1:1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="1" customFormat="1" spans="1:1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="1" customFormat="1" spans="1:1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="1" customFormat="1" spans="1:1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="1" customFormat="1" spans="1:1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="1" customFormat="1" spans="1:1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</row>
    <row r="71" s="1" customFormat="1" spans="1:1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="1" customFormat="1" spans="1:1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</row>
    <row r="73" s="1" customFormat="1" spans="1:1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</row>
    <row r="74" s="1" customFormat="1" spans="1:1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</row>
    <row r="75" s="1" customFormat="1" spans="1:1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</row>
    <row r="76" s="1" customFormat="1" spans="1:1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</row>
    <row r="77" s="1" customFormat="1" spans="1:1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</row>
    <row r="78" s="1" customFormat="1" spans="1:1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</row>
    <row r="79" s="1" customFormat="1" spans="1:1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</row>
    <row r="80" s="1" customFormat="1" spans="1:1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="1" customFormat="1" spans="1:1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="1" customFormat="1" spans="1:1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="1" customFormat="1" spans="1:1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="1" customFormat="1" spans="1:1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</row>
    <row r="85" s="1" customFormat="1" spans="1:1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="1" customFormat="1" spans="1:1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="1" customFormat="1" spans="1:1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</row>
    <row r="88" s="1" customFormat="1" spans="1:1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</row>
    <row r="89" s="1" customFormat="1" spans="1:1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="1" customFormat="1" spans="1:1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</row>
    <row r="91" s="1" customFormat="1" spans="1:1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="1" customFormat="1" spans="1:1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="1" customFormat="1" spans="1:1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</row>
    <row r="94" s="1" customFormat="1" spans="1:1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</row>
  </sheetData>
  <mergeCells count="12">
    <mergeCell ref="A1:K1"/>
    <mergeCell ref="H2:J2"/>
    <mergeCell ref="A11:E11"/>
    <mergeCell ref="A2:A3"/>
    <mergeCell ref="B2:B3"/>
    <mergeCell ref="B4:B10"/>
    <mergeCell ref="C2:C3"/>
    <mergeCell ref="C4:C10"/>
    <mergeCell ref="D2:D3"/>
    <mergeCell ref="D4:D10"/>
    <mergeCell ref="E2:E3"/>
    <mergeCell ref="F2:F3"/>
  </mergeCells>
  <dataValidations count="1">
    <dataValidation type="list" allowBlank="1" showInputMessage="1" showErrorMessage="1" sqref="F3:F13 F15:F94">
      <formula1>"FP,ILF,EIF,EI,EO,EQ"</formula1>
    </dataValidation>
  </dataValidations>
  <pageMargins left="0.7" right="0.7" top="0.75" bottom="0.75" header="0.3" footer="0.3"/>
  <pageSetup paperSize="9" scale="95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5"/>
  <sheetViews>
    <sheetView tabSelected="1" workbookViewId="0">
      <selection activeCell="A1" sqref="A1:K12"/>
    </sheetView>
  </sheetViews>
  <sheetFormatPr defaultColWidth="8.89166666666667" defaultRowHeight="13.5"/>
  <cols>
    <col min="1" max="1" width="5.55833333333333" style="2" customWidth="1"/>
    <col min="2" max="2" width="6" style="2" customWidth="1"/>
    <col min="3" max="3" width="4.775" style="2" customWidth="1"/>
    <col min="4" max="4" width="5.55833333333333" style="2" customWidth="1"/>
    <col min="5" max="5" width="23.3333333333333" style="2" customWidth="1"/>
    <col min="6" max="6" width="8.89166666666667" style="2"/>
    <col min="7" max="7" width="7.10833333333333" style="3" customWidth="1"/>
    <col min="8" max="10" width="7.44166666666667" style="3" customWidth="1"/>
    <col min="11" max="11" width="9.66666666666667" style="4" customWidth="1"/>
    <col min="12" max="16384" width="8.89166666666667" style="1"/>
  </cols>
  <sheetData>
    <row r="1" ht="20.25" spans="1:11">
      <c r="A1" s="5" t="s">
        <v>338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6" t="s">
        <v>27</v>
      </c>
      <c r="B2" s="7" t="s">
        <v>28</v>
      </c>
      <c r="C2" s="6" t="s">
        <v>29</v>
      </c>
      <c r="D2" s="6" t="s">
        <v>30</v>
      </c>
      <c r="E2" s="6" t="s">
        <v>31</v>
      </c>
      <c r="F2" s="6" t="s">
        <v>32</v>
      </c>
      <c r="G2" s="8" t="s">
        <v>33</v>
      </c>
      <c r="H2" s="8" t="s">
        <v>34</v>
      </c>
      <c r="I2" s="8"/>
      <c r="J2" s="8"/>
      <c r="K2" s="19" t="s">
        <v>35</v>
      </c>
    </row>
    <row r="3" ht="49.95" customHeight="1" spans="1:11">
      <c r="A3" s="6"/>
      <c r="B3" s="9"/>
      <c r="C3" s="6"/>
      <c r="D3" s="6"/>
      <c r="E3" s="6"/>
      <c r="F3" s="6"/>
      <c r="G3" s="8" t="s">
        <v>36</v>
      </c>
      <c r="H3" s="8" t="s">
        <v>37</v>
      </c>
      <c r="I3" s="8" t="s">
        <v>38</v>
      </c>
      <c r="J3" s="20" t="s">
        <v>39</v>
      </c>
      <c r="K3" s="19" t="s">
        <v>40</v>
      </c>
    </row>
    <row r="4" ht="34.95" customHeight="1" spans="1:11">
      <c r="A4" s="10">
        <v>1</v>
      </c>
      <c r="B4" s="11" t="s">
        <v>41</v>
      </c>
      <c r="C4" s="11" t="s">
        <v>339</v>
      </c>
      <c r="D4" s="11" t="s">
        <v>43</v>
      </c>
      <c r="E4" s="10" t="s">
        <v>339</v>
      </c>
      <c r="F4" s="10" t="s">
        <v>147</v>
      </c>
      <c r="G4" s="12">
        <f t="shared" ref="G4:G11" si="0">_xlfn.IFS(F4="EI",4,F4="EQ",4,F4="ILF",10,F4="EIF",7,F4="EO",5)</f>
        <v>7</v>
      </c>
      <c r="H4" s="12"/>
      <c r="I4" s="21">
        <v>0.666666666666667</v>
      </c>
      <c r="J4" s="22"/>
      <c r="K4" s="23">
        <f t="shared" ref="K4:K11" si="1">G4*SUM(H4:J4)</f>
        <v>4.67</v>
      </c>
    </row>
    <row r="5" ht="34.95" customHeight="1" spans="1:11">
      <c r="A5" s="10">
        <v>2</v>
      </c>
      <c r="B5" s="13"/>
      <c r="C5" s="13"/>
      <c r="D5" s="13"/>
      <c r="E5" s="10" t="s">
        <v>340</v>
      </c>
      <c r="F5" s="10" t="s">
        <v>47</v>
      </c>
      <c r="G5" s="12">
        <f t="shared" si="0"/>
        <v>4</v>
      </c>
      <c r="H5" s="12"/>
      <c r="I5" s="21"/>
      <c r="J5" s="22">
        <v>0.333333333333333</v>
      </c>
      <c r="K5" s="23">
        <f t="shared" si="1"/>
        <v>1.33</v>
      </c>
    </row>
    <row r="6" ht="34.95" customHeight="1" spans="1:11">
      <c r="A6" s="10">
        <v>3</v>
      </c>
      <c r="B6" s="13"/>
      <c r="C6" s="13"/>
      <c r="D6" s="13"/>
      <c r="E6" s="10" t="s">
        <v>341</v>
      </c>
      <c r="F6" s="10" t="s">
        <v>147</v>
      </c>
      <c r="G6" s="12">
        <f t="shared" si="0"/>
        <v>7</v>
      </c>
      <c r="H6" s="12"/>
      <c r="I6" s="21">
        <v>0.666666666666667</v>
      </c>
      <c r="J6" s="22"/>
      <c r="K6" s="23">
        <f t="shared" si="1"/>
        <v>4.67</v>
      </c>
    </row>
    <row r="7" ht="34.95" customHeight="1" spans="1:11">
      <c r="A7" s="10">
        <v>4</v>
      </c>
      <c r="B7" s="13"/>
      <c r="C7" s="13"/>
      <c r="D7" s="13"/>
      <c r="E7" s="10" t="s">
        <v>342</v>
      </c>
      <c r="F7" s="10" t="s">
        <v>59</v>
      </c>
      <c r="G7" s="12">
        <f t="shared" si="0"/>
        <v>10</v>
      </c>
      <c r="H7" s="12"/>
      <c r="I7" s="21">
        <v>0.666666666666667</v>
      </c>
      <c r="J7" s="22"/>
      <c r="K7" s="23">
        <f t="shared" si="1"/>
        <v>6.67</v>
      </c>
    </row>
    <row r="8" ht="34.95" customHeight="1" spans="1:11">
      <c r="A8" s="10">
        <v>5</v>
      </c>
      <c r="B8" s="13"/>
      <c r="C8" s="13"/>
      <c r="D8" s="13"/>
      <c r="E8" s="10" t="s">
        <v>202</v>
      </c>
      <c r="F8" s="10" t="s">
        <v>147</v>
      </c>
      <c r="G8" s="12">
        <f t="shared" si="0"/>
        <v>7</v>
      </c>
      <c r="H8" s="12"/>
      <c r="I8" s="21">
        <v>0.666666666666667</v>
      </c>
      <c r="J8" s="22"/>
      <c r="K8" s="23">
        <f t="shared" si="1"/>
        <v>4.67</v>
      </c>
    </row>
    <row r="9" ht="34.95" customHeight="1" spans="1:11">
      <c r="A9" s="10">
        <v>6</v>
      </c>
      <c r="B9" s="13"/>
      <c r="C9" s="13"/>
      <c r="D9" s="13"/>
      <c r="E9" s="10" t="s">
        <v>343</v>
      </c>
      <c r="F9" s="10" t="s">
        <v>59</v>
      </c>
      <c r="G9" s="12">
        <f t="shared" si="0"/>
        <v>10</v>
      </c>
      <c r="H9" s="12"/>
      <c r="I9" s="21">
        <v>0.666666666666667</v>
      </c>
      <c r="J9" s="22"/>
      <c r="K9" s="23">
        <f t="shared" si="1"/>
        <v>6.67</v>
      </c>
    </row>
    <row r="10" ht="34.95" customHeight="1" spans="1:11">
      <c r="A10" s="10">
        <v>7</v>
      </c>
      <c r="B10" s="13"/>
      <c r="C10" s="13"/>
      <c r="D10" s="13"/>
      <c r="E10" s="10" t="s">
        <v>182</v>
      </c>
      <c r="F10" s="10" t="s">
        <v>47</v>
      </c>
      <c r="G10" s="12">
        <f t="shared" si="0"/>
        <v>4</v>
      </c>
      <c r="H10" s="12"/>
      <c r="I10" s="21"/>
      <c r="J10" s="22">
        <v>0.333333333333333</v>
      </c>
      <c r="K10" s="23">
        <f t="shared" si="1"/>
        <v>1.33</v>
      </c>
    </row>
    <row r="11" ht="34.95" customHeight="1" spans="1:11">
      <c r="A11" s="10">
        <v>8</v>
      </c>
      <c r="B11" s="13"/>
      <c r="C11" s="13"/>
      <c r="D11" s="13"/>
      <c r="E11" s="10" t="s">
        <v>344</v>
      </c>
      <c r="F11" s="10" t="s">
        <v>47</v>
      </c>
      <c r="G11" s="12">
        <f t="shared" si="0"/>
        <v>4</v>
      </c>
      <c r="H11" s="12"/>
      <c r="I11" s="21"/>
      <c r="J11" s="22">
        <v>0.333333333333333</v>
      </c>
      <c r="K11" s="23">
        <f t="shared" si="1"/>
        <v>1.33</v>
      </c>
    </row>
    <row r="12" ht="34.95" customHeight="1" spans="1:11">
      <c r="A12" s="14" t="s">
        <v>54</v>
      </c>
      <c r="B12" s="15"/>
      <c r="C12" s="15"/>
      <c r="D12" s="15"/>
      <c r="E12" s="16"/>
      <c r="F12" s="17"/>
      <c r="G12" s="18">
        <f>SUM(G4:G11)</f>
        <v>53</v>
      </c>
      <c r="H12" s="12"/>
      <c r="I12" s="12"/>
      <c r="J12" s="12"/>
      <c r="K12" s="23">
        <f>SUM(K4:K11)</f>
        <v>31.34</v>
      </c>
    </row>
    <row r="13" ht="34.95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34.9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34.95" customHeight="1"/>
    <row r="16" ht="34.95" customHeight="1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="1" customFormat="1" ht="34.95" customHeight="1"/>
    <row r="18" s="1" customFormat="1" ht="34.95" customHeight="1"/>
    <row r="19" s="1" customFormat="1" ht="34.95" customHeight="1"/>
    <row r="20" s="1" customFormat="1" ht="34.95" customHeight="1"/>
    <row r="21" s="1" customFormat="1" ht="34.95" customHeight="1"/>
    <row r="22" s="1" customFormat="1" ht="34.95" customHeight="1"/>
    <row r="23" s="1" customFormat="1" ht="34.95" customHeight="1"/>
    <row r="24" s="1" customFormat="1" ht="34.95" customHeight="1"/>
    <row r="25" s="1" customFormat="1" ht="34.95" customHeight="1"/>
    <row r="26" s="1" customFormat="1" ht="34.95" customHeight="1"/>
    <row r="27" s="1" customFormat="1" ht="34.95" customHeight="1"/>
    <row r="28" s="1" customFormat="1" ht="34.95" customHeight="1"/>
    <row r="29" s="1" customFormat="1" ht="34.95" customHeight="1"/>
    <row r="30" s="1" customFormat="1" ht="34.95" customHeight="1"/>
    <row r="31" s="1" customFormat="1" ht="34.95" customHeight="1"/>
    <row r="32" s="1" customFormat="1" ht="34.95" customHeight="1"/>
    <row r="33" s="1" customFormat="1" ht="34.95" customHeight="1"/>
    <row r="34" s="1" customFormat="1" ht="34.95" customHeight="1"/>
    <row r="35" s="1" customFormat="1" ht="34.95" customHeight="1"/>
    <row r="36" s="1" customFormat="1" ht="34.95" customHeight="1"/>
    <row r="37" s="1" customFormat="1" ht="34.95" customHeight="1"/>
    <row r="38" s="1" customFormat="1" ht="34.95" customHeight="1" spans="5:5">
      <c r="E38" s="2"/>
    </row>
    <row r="39" s="1" customFormat="1" ht="34.95" customHeight="1"/>
    <row r="40" s="1" customFormat="1" ht="34.95" customHeight="1"/>
    <row r="41" s="1" customFormat="1" ht="34.95" customHeight="1"/>
    <row r="42" s="1" customFormat="1" ht="34.95" customHeight="1"/>
    <row r="43" s="1" customFormat="1" ht="34.95" customHeight="1"/>
    <row r="44" s="1" customFormat="1" ht="34.95" customHeight="1"/>
    <row r="45" s="1" customFormat="1" ht="34.95" customHeight="1"/>
    <row r="46" s="1" customFormat="1" ht="34.95" customHeight="1"/>
    <row r="47" s="1" customFormat="1" ht="34.95" customHeight="1"/>
    <row r="48" s="1" customFormat="1" ht="34.95" customHeight="1"/>
    <row r="49" s="1" customFormat="1" ht="34.95" customHeight="1"/>
    <row r="50" s="1" customFormat="1" ht="34.95" customHeight="1"/>
    <row r="51" s="1" customFormat="1" ht="34.95" customHeight="1"/>
    <row r="52" s="1" customFormat="1" ht="34.95" customHeight="1"/>
    <row r="53" s="1" customFormat="1" ht="34.95" customHeight="1"/>
    <row r="54" s="1" customFormat="1" ht="34.95" customHeight="1"/>
    <row r="55" s="1" customFormat="1" ht="34.95" customHeight="1"/>
    <row r="56" s="1" customFormat="1" ht="34.95" customHeight="1"/>
    <row r="57" s="1" customFormat="1" ht="34.95" customHeight="1"/>
    <row r="58" s="1" customFormat="1" ht="34.95" customHeight="1"/>
    <row r="59" s="1" customFormat="1" ht="34.95" customHeigh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</sheetData>
  <mergeCells count="12">
    <mergeCell ref="A1:K1"/>
    <mergeCell ref="H2:J2"/>
    <mergeCell ref="A12:E12"/>
    <mergeCell ref="A2:A3"/>
    <mergeCell ref="B2:B3"/>
    <mergeCell ref="B4:B11"/>
    <mergeCell ref="C2:C3"/>
    <mergeCell ref="C4:C11"/>
    <mergeCell ref="D2:D3"/>
    <mergeCell ref="D4:D11"/>
    <mergeCell ref="E2:E3"/>
    <mergeCell ref="F2:F3"/>
  </mergeCells>
  <dataValidations count="1">
    <dataValidation type="list" allowBlank="1" showInputMessage="1" showErrorMessage="1" sqref="F3:F14 F16:F95">
      <formula1>"FP,ILF,EIF,EI,EO,EQ"</formula1>
    </dataValidation>
  </dataValidations>
  <pageMargins left="0.7" right="0.7" top="0.75" bottom="0.75" header="0.3" footer="0.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1.1功能点测算规模、工作量、工期、费用表 应用系统1</vt:lpstr>
      <vt:lpstr>1.1项目一体化架构基础</vt:lpstr>
      <vt:lpstr>1.1低代码无代码技术能力</vt:lpstr>
      <vt:lpstr>1.1项目一体化建设</vt:lpstr>
      <vt:lpstr>1.1一张图决策</vt:lpstr>
      <vt:lpstr>1.1项目管理</vt:lpstr>
      <vt:lpstr>1.1项目立项</vt:lpstr>
      <vt:lpstr>1.1合同管理</vt:lpstr>
      <vt:lpstr>1.1投资管理</vt:lpstr>
      <vt:lpstr>1.1工程造价</vt:lpstr>
      <vt:lpstr>1.1设计管理</vt:lpstr>
      <vt:lpstr>1.1项目过程管理</vt:lpstr>
      <vt:lpstr>1.1移动端</vt:lpstr>
      <vt:lpstr>1.1系统对接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libc</dc:creator>
  <cp:lastModifiedBy>x、crazy</cp:lastModifiedBy>
  <dcterms:created xsi:type="dcterms:W3CDTF">2023-03-27T06:51:00Z</dcterms:created>
  <dcterms:modified xsi:type="dcterms:W3CDTF">2025-05-08T02:01:23Z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69FFE1E19F6C4C6AB7C28CC2F208A53F_13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