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225"/>
  </bookViews>
  <sheets>
    <sheet name="7号楼" sheetId="4" r:id="rId1"/>
    <sheet name="10号楼" sheetId="3" r:id="rId2"/>
    <sheet name="11号楼" sheetId="2" r:id="rId3"/>
    <sheet name="12号楼" sheetId="1" r:id="rId4"/>
  </sheets>
  <calcPr calcId="124519"/>
</workbook>
</file>

<file path=xl/calcChain.xml><?xml version="1.0" encoding="utf-8"?>
<calcChain xmlns="http://schemas.openxmlformats.org/spreadsheetml/2006/main">
  <c r="G17" i="4"/>
  <c r="G16"/>
  <c r="G15"/>
  <c r="G14"/>
  <c r="G13"/>
  <c r="G12"/>
  <c r="G11"/>
  <c r="G10"/>
  <c r="G18" s="1"/>
  <c r="G9"/>
  <c r="G8"/>
  <c r="G7"/>
  <c r="G6"/>
  <c r="G5"/>
  <c r="G4"/>
  <c r="G3"/>
  <c r="G17" i="3"/>
  <c r="G16"/>
  <c r="G15"/>
  <c r="G14"/>
  <c r="G13"/>
  <c r="G12"/>
  <c r="G11"/>
  <c r="G10"/>
  <c r="G9"/>
  <c r="G8"/>
  <c r="G7"/>
  <c r="G6"/>
  <c r="G5"/>
  <c r="G4"/>
  <c r="G3"/>
  <c r="G18" s="1"/>
  <c r="G17" i="2"/>
  <c r="G16"/>
  <c r="G15"/>
  <c r="G14"/>
  <c r="G13"/>
  <c r="G12"/>
  <c r="G11"/>
  <c r="G10"/>
  <c r="G18" s="1"/>
  <c r="G9"/>
  <c r="G8"/>
  <c r="G7"/>
  <c r="G6"/>
  <c r="G5"/>
  <c r="G4"/>
  <c r="G3"/>
  <c r="G17" i="1"/>
  <c r="G16"/>
  <c r="G15"/>
  <c r="G14"/>
  <c r="G13"/>
  <c r="G12"/>
  <c r="G11"/>
  <c r="G10"/>
  <c r="G9"/>
  <c r="G8"/>
  <c r="G7"/>
  <c r="G6"/>
  <c r="G5"/>
  <c r="G4"/>
  <c r="G3"/>
  <c r="G19" i="4" l="1"/>
  <c r="G20" s="1"/>
  <c r="G21" s="1"/>
  <c r="G22" s="1"/>
  <c r="G23" s="1"/>
  <c r="G19" i="3"/>
  <c r="G20" s="1"/>
  <c r="G21" s="1"/>
  <c r="G22" s="1"/>
  <c r="G23" s="1"/>
  <c r="G19" i="2"/>
  <c r="G20" s="1"/>
  <c r="G21" s="1"/>
  <c r="G22" s="1"/>
  <c r="G23" s="1"/>
  <c r="G18" i="1"/>
  <c r="G19" s="1"/>
  <c r="G20" l="1"/>
  <c r="G21" s="1"/>
  <c r="G22" s="1"/>
  <c r="G23" s="1"/>
</calcChain>
</file>

<file path=xl/sharedStrings.xml><?xml version="1.0" encoding="utf-8"?>
<sst xmlns="http://schemas.openxmlformats.org/spreadsheetml/2006/main" count="272" uniqueCount="60">
  <si>
    <t>序号</t>
  </si>
  <si>
    <t>单位</t>
  </si>
  <si>
    <t>数量</t>
  </si>
  <si>
    <t>单价（元/单位）</t>
  </si>
  <si>
    <t>合计（元）</t>
  </si>
  <si>
    <t>备注</t>
  </si>
  <si>
    <t>外墙立面防护网安装</t>
  </si>
  <si>
    <t>㎡</t>
  </si>
  <si>
    <t>剔打外墙空鼓瓷砖</t>
  </si>
  <si>
    <t>外墙腻子两遍</t>
  </si>
  <si>
    <t>外墙漆两遍</t>
  </si>
  <si>
    <t>外墙施工专项安全费用</t>
  </si>
  <si>
    <t>安全通道搭设</t>
  </si>
  <si>
    <t>人工转运弃渣</t>
  </si>
  <si>
    <t>现场清理及弃渣外运</t>
  </si>
  <si>
    <t>m³</t>
  </si>
  <si>
    <t>直接费</t>
  </si>
  <si>
    <t>安全文明施工费</t>
  </si>
  <si>
    <t>管理费</t>
  </si>
  <si>
    <t>利润</t>
  </si>
  <si>
    <t>税金</t>
  </si>
  <si>
    <t>项目名称</t>
    <phoneticPr fontId="1" type="noConversion"/>
  </si>
  <si>
    <t>工作内容</t>
    <phoneticPr fontId="1" type="noConversion"/>
  </si>
  <si>
    <t>蜘蛛人外立面挂密目安全网，沿女儿墙顶到地面</t>
    <phoneticPr fontId="1" type="noConversion"/>
  </si>
  <si>
    <t>人工检查，蜘蛛人人工剔打外墙砖，堆码，垂直转运到地面</t>
    <phoneticPr fontId="1" type="noConversion"/>
  </si>
  <si>
    <t>剔打后的墙面涂刷界面剂</t>
    <phoneticPr fontId="1" type="noConversion"/>
  </si>
  <si>
    <t>墙面涂刷界面剂</t>
    <phoneticPr fontId="1" type="noConversion"/>
  </si>
  <si>
    <t>抗裂防水砂浆找平（第一次）</t>
    <phoneticPr fontId="1" type="noConversion"/>
  </si>
  <si>
    <t>抗裂防水砂浆找平（第二次）</t>
    <phoneticPr fontId="1" type="noConversion"/>
  </si>
  <si>
    <t>基层孔洞零星修复</t>
    <phoneticPr fontId="4" type="noConversion"/>
  </si>
  <si>
    <t>剔打外墙砖抹灰粘结层</t>
    <phoneticPr fontId="4" type="noConversion"/>
  </si>
  <si>
    <t>蜘蛛人人工剔打外墙砖抹灰粘结层，堆码，垂直转运到地面</t>
    <phoneticPr fontId="4" type="noConversion"/>
  </si>
  <si>
    <t>（2cm厚）1:2.5水泥砂浆修复砌筑墙体孔洞，确保墙面平整，含钢丝网</t>
    <phoneticPr fontId="4" type="noConversion"/>
  </si>
  <si>
    <t>钢丝网挂网</t>
    <phoneticPr fontId="1" type="noConversion"/>
  </si>
  <si>
    <t>基层清扫、刮腻子两遍、打磨</t>
    <phoneticPr fontId="4" type="noConversion"/>
  </si>
  <si>
    <t>打磨、调料、喷涂料两遍</t>
    <phoneticPr fontId="4" type="noConversion"/>
  </si>
  <si>
    <t>打磨、调料、批刮抗裂砂浆</t>
    <phoneticPr fontId="1" type="noConversion"/>
  </si>
  <si>
    <t>孔径2.5cm*2.5cm</t>
    <phoneticPr fontId="1" type="noConversion"/>
  </si>
  <si>
    <t>人工清理弃渣，装车外运渣场，运距35公里</t>
    <phoneticPr fontId="1" type="noConversion"/>
  </si>
  <si>
    <t>清理弃渣，集中堆放到指定渣场，转运距离200m</t>
    <phoneticPr fontId="1" type="noConversion"/>
  </si>
  <si>
    <t>满足行人车辆通行</t>
    <phoneticPr fontId="1" type="noConversion"/>
  </si>
  <si>
    <t>保险费用，以及除安全通道以外的其他措施费等</t>
    <phoneticPr fontId="1" type="noConversion"/>
  </si>
  <si>
    <t>华宇北城中央18/19号地块7号楼外墙砖脱落整改工程量清单</t>
    <phoneticPr fontId="1" type="noConversion"/>
  </si>
  <si>
    <t>华宇北城中央18/19号地块10号楼外墙砖脱落整改工程量清单</t>
    <phoneticPr fontId="1" type="noConversion"/>
  </si>
  <si>
    <t>华宇北城中央18/19号地块11号楼外墙砖脱落整改工程量清单</t>
    <phoneticPr fontId="1" type="noConversion"/>
  </si>
  <si>
    <t>华宇北城中央18/19号地块12号楼外墙砖脱落整改工程量清单</t>
    <phoneticPr fontId="1" type="noConversion"/>
  </si>
  <si>
    <t>施工材料人工搬运</t>
    <phoneticPr fontId="1" type="noConversion"/>
  </si>
  <si>
    <t>人工搬运材料，水平运输从单元楼门口到电梯顶层，垂直运输一层到屋面</t>
    <phoneticPr fontId="1" type="noConversion"/>
  </si>
  <si>
    <t>吨</t>
    <phoneticPr fontId="1" type="noConversion"/>
  </si>
  <si>
    <t>管理费</t>
    <phoneticPr fontId="1" type="noConversion"/>
  </si>
  <si>
    <t>安全文明施工费</t>
    <phoneticPr fontId="1" type="noConversion"/>
  </si>
  <si>
    <t>（16）*3.56%</t>
    <phoneticPr fontId="1" type="noConversion"/>
  </si>
  <si>
    <t>直接费</t>
    <phoneticPr fontId="1" type="noConversion"/>
  </si>
  <si>
    <t>（1-15）</t>
    <phoneticPr fontId="1" type="noConversion"/>
  </si>
  <si>
    <t>（15-20）</t>
    <phoneticPr fontId="1" type="noConversion"/>
  </si>
  <si>
    <t>报价单位：</t>
    <phoneticPr fontId="1" type="noConversion"/>
  </si>
  <si>
    <t>日期：</t>
    <phoneticPr fontId="1" type="noConversion"/>
  </si>
  <si>
    <t>[（16）+（17）]*（5）%</t>
    <phoneticPr fontId="1" type="noConversion"/>
  </si>
  <si>
    <t>[（16）+（17）+（18）+（19）]*（3）%</t>
    <phoneticPr fontId="1" type="noConversion"/>
  </si>
  <si>
    <t>[（16）+（17）+（18）]*（5）%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</si>
</sst>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6"/>
      <name val="仿宋"/>
      <family val="3"/>
      <charset val="134"/>
    </font>
    <font>
      <sz val="11"/>
      <name val="等线"/>
      <family val="3"/>
      <charset val="134"/>
      <scheme val="minor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0"/>
      <name val="等线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Border="0"/>
  </cellStyleXfs>
  <cellXfs count="21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J7" sqref="J7"/>
    </sheetView>
  </sheetViews>
  <sheetFormatPr defaultColWidth="9" defaultRowHeight="14.25"/>
  <cols>
    <col min="1" max="1" width="7.625" style="1" customWidth="1"/>
    <col min="2" max="2" width="27.5" style="1" customWidth="1"/>
    <col min="3" max="3" width="34.375" style="1" customWidth="1"/>
    <col min="4" max="4" width="9" style="1"/>
    <col min="5" max="5" width="10.75" style="1" customWidth="1"/>
    <col min="6" max="6" width="13" style="1" customWidth="1"/>
    <col min="7" max="7" width="10.625" style="1" customWidth="1"/>
    <col min="8" max="8" width="9" style="1" customWidth="1"/>
    <col min="9" max="16384" width="9" style="1"/>
  </cols>
  <sheetData>
    <row r="1" spans="1:8" ht="39" customHeight="1">
      <c r="A1" s="17" t="s">
        <v>42</v>
      </c>
      <c r="B1" s="18"/>
      <c r="C1" s="18"/>
      <c r="D1" s="18"/>
      <c r="E1" s="18"/>
      <c r="F1" s="18"/>
      <c r="G1" s="18"/>
      <c r="H1" s="18"/>
    </row>
    <row r="2" spans="1:8" ht="30" customHeight="1">
      <c r="A2" s="2" t="s">
        <v>0</v>
      </c>
      <c r="B2" s="2" t="s">
        <v>21</v>
      </c>
      <c r="C2" s="2" t="s">
        <v>22</v>
      </c>
      <c r="D2" s="2" t="s">
        <v>1</v>
      </c>
      <c r="E2" s="2" t="s">
        <v>2</v>
      </c>
      <c r="F2" s="2" t="s">
        <v>3</v>
      </c>
      <c r="G2" s="2" t="s">
        <v>4</v>
      </c>
      <c r="H2" s="3" t="s">
        <v>5</v>
      </c>
    </row>
    <row r="3" spans="1:8" ht="26.25" customHeight="1">
      <c r="A3" s="13">
        <v>1</v>
      </c>
      <c r="B3" s="12" t="s">
        <v>6</v>
      </c>
      <c r="C3" s="8" t="s">
        <v>23</v>
      </c>
      <c r="D3" s="12" t="s">
        <v>7</v>
      </c>
      <c r="E3" s="6">
        <v>336</v>
      </c>
      <c r="F3" s="6">
        <v>10.28</v>
      </c>
      <c r="G3" s="6">
        <f>ROUND(F3*E3,2)</f>
        <v>3454.08</v>
      </c>
      <c r="H3" s="3"/>
    </row>
    <row r="4" spans="1:8" ht="26.25" customHeight="1">
      <c r="A4" s="13">
        <v>2</v>
      </c>
      <c r="B4" s="12" t="s">
        <v>8</v>
      </c>
      <c r="C4" s="8" t="s">
        <v>24</v>
      </c>
      <c r="D4" s="12" t="s">
        <v>7</v>
      </c>
      <c r="E4" s="6">
        <v>135</v>
      </c>
      <c r="F4" s="6">
        <v>30.02</v>
      </c>
      <c r="G4" s="6">
        <f t="shared" ref="G4:G17" si="0">ROUND(F4*E4,2)</f>
        <v>4052.7</v>
      </c>
      <c r="H4" s="3"/>
    </row>
    <row r="5" spans="1:8" ht="26.25" customHeight="1">
      <c r="A5" s="13">
        <v>3</v>
      </c>
      <c r="B5" s="15" t="s">
        <v>30</v>
      </c>
      <c r="C5" s="16" t="s">
        <v>31</v>
      </c>
      <c r="D5" s="12" t="s">
        <v>7</v>
      </c>
      <c r="E5" s="6">
        <v>135</v>
      </c>
      <c r="F5" s="6">
        <v>21.43</v>
      </c>
      <c r="G5" s="6">
        <f t="shared" si="0"/>
        <v>2893.05</v>
      </c>
      <c r="H5" s="3"/>
    </row>
    <row r="6" spans="1:8" ht="26.25" customHeight="1">
      <c r="A6" s="13">
        <v>4</v>
      </c>
      <c r="B6" s="15" t="s">
        <v>29</v>
      </c>
      <c r="C6" s="16" t="s">
        <v>32</v>
      </c>
      <c r="D6" s="12" t="s">
        <v>7</v>
      </c>
      <c r="E6" s="6">
        <v>135</v>
      </c>
      <c r="F6" s="6">
        <v>22.68</v>
      </c>
      <c r="G6" s="6">
        <f t="shared" si="0"/>
        <v>3061.8</v>
      </c>
      <c r="H6" s="3"/>
    </row>
    <row r="7" spans="1:8" ht="26.25" customHeight="1">
      <c r="A7" s="13">
        <v>5</v>
      </c>
      <c r="B7" s="12" t="s">
        <v>25</v>
      </c>
      <c r="C7" s="8" t="s">
        <v>26</v>
      </c>
      <c r="D7" s="12" t="s">
        <v>7</v>
      </c>
      <c r="E7" s="6">
        <v>135</v>
      </c>
      <c r="F7" s="6">
        <v>12.62</v>
      </c>
      <c r="G7" s="6">
        <f t="shared" si="0"/>
        <v>1703.7</v>
      </c>
      <c r="H7" s="3"/>
    </row>
    <row r="8" spans="1:8" ht="26.25" customHeight="1">
      <c r="A8" s="13">
        <v>6</v>
      </c>
      <c r="B8" s="12" t="s">
        <v>27</v>
      </c>
      <c r="C8" s="8" t="s">
        <v>36</v>
      </c>
      <c r="D8" s="12" t="s">
        <v>7</v>
      </c>
      <c r="E8" s="6">
        <v>135</v>
      </c>
      <c r="F8" s="6">
        <v>18.52</v>
      </c>
      <c r="G8" s="6">
        <f t="shared" si="0"/>
        <v>2500.1999999999998</v>
      </c>
      <c r="H8" s="3"/>
    </row>
    <row r="9" spans="1:8" ht="26.25" customHeight="1">
      <c r="A9" s="13">
        <v>7</v>
      </c>
      <c r="B9" s="12" t="s">
        <v>33</v>
      </c>
      <c r="C9" s="8" t="s">
        <v>37</v>
      </c>
      <c r="D9" s="12" t="s">
        <v>7</v>
      </c>
      <c r="E9" s="6">
        <v>135</v>
      </c>
      <c r="F9" s="6">
        <v>21.08</v>
      </c>
      <c r="G9" s="6">
        <f t="shared" si="0"/>
        <v>2845.8</v>
      </c>
      <c r="H9" s="3"/>
    </row>
    <row r="10" spans="1:8" ht="26.25" customHeight="1">
      <c r="A10" s="13">
        <v>8</v>
      </c>
      <c r="B10" s="12" t="s">
        <v>28</v>
      </c>
      <c r="C10" s="8" t="s">
        <v>36</v>
      </c>
      <c r="D10" s="12" t="s">
        <v>7</v>
      </c>
      <c r="E10" s="6">
        <v>135</v>
      </c>
      <c r="F10" s="6">
        <v>18.52</v>
      </c>
      <c r="G10" s="6">
        <f t="shared" si="0"/>
        <v>2500.1999999999998</v>
      </c>
      <c r="H10" s="3"/>
    </row>
    <row r="11" spans="1:8" ht="26.25" customHeight="1">
      <c r="A11" s="13">
        <v>9</v>
      </c>
      <c r="B11" s="12" t="s">
        <v>9</v>
      </c>
      <c r="C11" s="16" t="s">
        <v>34</v>
      </c>
      <c r="D11" s="12" t="s">
        <v>7</v>
      </c>
      <c r="E11" s="6">
        <v>135</v>
      </c>
      <c r="F11" s="6">
        <v>20.010000000000002</v>
      </c>
      <c r="G11" s="6">
        <f t="shared" si="0"/>
        <v>2701.35</v>
      </c>
      <c r="H11" s="3"/>
    </row>
    <row r="12" spans="1:8" ht="26.25" customHeight="1">
      <c r="A12" s="13">
        <v>10</v>
      </c>
      <c r="B12" s="12" t="s">
        <v>10</v>
      </c>
      <c r="C12" s="16" t="s">
        <v>35</v>
      </c>
      <c r="D12" s="12" t="s">
        <v>7</v>
      </c>
      <c r="E12" s="6">
        <v>135</v>
      </c>
      <c r="F12" s="6">
        <v>23.63</v>
      </c>
      <c r="G12" s="6">
        <f t="shared" si="0"/>
        <v>3190.05</v>
      </c>
      <c r="H12" s="3"/>
    </row>
    <row r="13" spans="1:8" ht="26.25" customHeight="1">
      <c r="A13" s="13">
        <v>11</v>
      </c>
      <c r="B13" s="12" t="s">
        <v>11</v>
      </c>
      <c r="C13" s="8" t="s">
        <v>41</v>
      </c>
      <c r="D13" s="12" t="s">
        <v>7</v>
      </c>
      <c r="E13" s="6">
        <v>135</v>
      </c>
      <c r="F13" s="6">
        <v>15.54</v>
      </c>
      <c r="G13" s="6">
        <f t="shared" si="0"/>
        <v>2097.9</v>
      </c>
      <c r="H13" s="3"/>
    </row>
    <row r="14" spans="1:8" ht="26.25" customHeight="1">
      <c r="A14" s="13">
        <v>12</v>
      </c>
      <c r="B14" s="12" t="s">
        <v>12</v>
      </c>
      <c r="C14" s="8" t="s">
        <v>40</v>
      </c>
      <c r="D14" s="12" t="s">
        <v>7</v>
      </c>
      <c r="E14" s="6">
        <v>45.5</v>
      </c>
      <c r="F14" s="6">
        <v>48.35</v>
      </c>
      <c r="G14" s="6">
        <f t="shared" si="0"/>
        <v>2199.9299999999998</v>
      </c>
      <c r="H14" s="3"/>
    </row>
    <row r="15" spans="1:8" ht="26.25" customHeight="1">
      <c r="A15" s="13">
        <v>13</v>
      </c>
      <c r="B15" s="12" t="s">
        <v>46</v>
      </c>
      <c r="C15" s="8" t="s">
        <v>47</v>
      </c>
      <c r="D15" s="12" t="s">
        <v>48</v>
      </c>
      <c r="E15" s="6">
        <v>8.1</v>
      </c>
      <c r="F15" s="6">
        <v>208.4</v>
      </c>
      <c r="G15" s="6">
        <f t="shared" si="0"/>
        <v>1688.04</v>
      </c>
      <c r="H15" s="3"/>
    </row>
    <row r="16" spans="1:8" ht="26.25" customHeight="1">
      <c r="A16" s="13">
        <v>14</v>
      </c>
      <c r="B16" s="12" t="s">
        <v>13</v>
      </c>
      <c r="C16" s="8" t="s">
        <v>39</v>
      </c>
      <c r="D16" s="12" t="s">
        <v>15</v>
      </c>
      <c r="E16" s="6">
        <v>5.27</v>
      </c>
      <c r="F16" s="6">
        <v>138.93</v>
      </c>
      <c r="G16" s="6">
        <f t="shared" si="0"/>
        <v>732.16</v>
      </c>
      <c r="H16" s="3"/>
    </row>
    <row r="17" spans="1:8" ht="26.25" customHeight="1">
      <c r="A17" s="13">
        <v>15</v>
      </c>
      <c r="B17" s="12" t="s">
        <v>14</v>
      </c>
      <c r="C17" s="8" t="s">
        <v>38</v>
      </c>
      <c r="D17" s="12" t="s">
        <v>15</v>
      </c>
      <c r="E17" s="6">
        <v>5.27</v>
      </c>
      <c r="F17" s="6">
        <v>250.08</v>
      </c>
      <c r="G17" s="6">
        <f t="shared" si="0"/>
        <v>1317.92</v>
      </c>
      <c r="H17" s="3"/>
    </row>
    <row r="18" spans="1:8" ht="26.25" customHeight="1">
      <c r="A18" s="13">
        <v>16</v>
      </c>
      <c r="B18" s="12" t="s">
        <v>52</v>
      </c>
      <c r="C18" s="8" t="s">
        <v>53</v>
      </c>
      <c r="D18" s="12"/>
      <c r="E18" s="6"/>
      <c r="F18" s="6"/>
      <c r="G18" s="6">
        <f>SUM(G3:G17)</f>
        <v>36938.880000000005</v>
      </c>
      <c r="H18" s="3"/>
    </row>
    <row r="19" spans="1:8" ht="26.25" customHeight="1">
      <c r="A19" s="13">
        <v>17</v>
      </c>
      <c r="B19" s="12" t="s">
        <v>50</v>
      </c>
      <c r="C19" s="8" t="s">
        <v>51</v>
      </c>
      <c r="D19" s="12"/>
      <c r="E19" s="6"/>
      <c r="F19" s="6"/>
      <c r="G19" s="6">
        <f>ROUND(G18*0.0356,2)</f>
        <v>1315.02</v>
      </c>
      <c r="H19" s="9"/>
    </row>
    <row r="20" spans="1:8" ht="26.25" customHeight="1">
      <c r="A20" s="13">
        <v>18</v>
      </c>
      <c r="B20" s="12" t="s">
        <v>49</v>
      </c>
      <c r="C20" s="8" t="s">
        <v>57</v>
      </c>
      <c r="D20" s="12"/>
      <c r="E20" s="6"/>
      <c r="F20" s="6"/>
      <c r="G20" s="6">
        <f>ROUND((G18+G19)*0.05,2)</f>
        <v>1912.7</v>
      </c>
      <c r="H20" s="10"/>
    </row>
    <row r="21" spans="1:8" ht="26.25" customHeight="1">
      <c r="A21" s="13">
        <v>19</v>
      </c>
      <c r="B21" s="12" t="s">
        <v>19</v>
      </c>
      <c r="C21" s="8" t="s">
        <v>59</v>
      </c>
      <c r="D21" s="12"/>
      <c r="E21" s="6"/>
      <c r="F21" s="6"/>
      <c r="G21" s="6">
        <f>ROUND((G20+G19+G18)*0.05,2)</f>
        <v>2008.33</v>
      </c>
      <c r="H21" s="10"/>
    </row>
    <row r="22" spans="1:8" ht="26.25" customHeight="1">
      <c r="A22" s="13">
        <v>20</v>
      </c>
      <c r="B22" s="12" t="s">
        <v>20</v>
      </c>
      <c r="C22" s="12" t="s">
        <v>58</v>
      </c>
      <c r="D22" s="12"/>
      <c r="E22" s="6"/>
      <c r="F22" s="6"/>
      <c r="G22" s="6">
        <f>ROUND((G21+G20+G19+G18)*0.03,2)</f>
        <v>1265.25</v>
      </c>
      <c r="H22" s="11"/>
    </row>
    <row r="23" spans="1:8" ht="26.25" customHeight="1">
      <c r="A23" s="19" t="s">
        <v>4</v>
      </c>
      <c r="B23" s="19"/>
      <c r="C23" s="13" t="s">
        <v>54</v>
      </c>
      <c r="D23" s="13"/>
      <c r="E23" s="13"/>
      <c r="F23" s="14"/>
      <c r="G23" s="12">
        <f>G22+G21+G20+G19+G18</f>
        <v>43440.180000000008</v>
      </c>
      <c r="H23" s="3"/>
    </row>
    <row r="24" spans="1:8" ht="21" customHeight="1"/>
    <row r="25" spans="1:8" ht="21" customHeight="1">
      <c r="D25" s="20" t="s">
        <v>55</v>
      </c>
      <c r="E25" s="20"/>
      <c r="F25" s="20"/>
      <c r="G25" s="20"/>
    </row>
    <row r="26" spans="1:8" ht="21" customHeight="1">
      <c r="D26" s="20" t="s">
        <v>56</v>
      </c>
      <c r="E26" s="20"/>
      <c r="F26" s="20"/>
      <c r="G26" s="20"/>
    </row>
  </sheetData>
  <mergeCells count="4">
    <mergeCell ref="A1:H1"/>
    <mergeCell ref="A23:B23"/>
    <mergeCell ref="D25:G25"/>
    <mergeCell ref="D26:G26"/>
  </mergeCells>
  <phoneticPr fontId="1" type="noConversion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3" sqref="F3:G23"/>
    </sheetView>
  </sheetViews>
  <sheetFormatPr defaultColWidth="9" defaultRowHeight="14.25"/>
  <cols>
    <col min="1" max="1" width="7.625" style="1" customWidth="1"/>
    <col min="2" max="2" width="26.625" style="1" customWidth="1"/>
    <col min="3" max="3" width="35.5" style="1" customWidth="1"/>
    <col min="4" max="4" width="9" style="1"/>
    <col min="5" max="5" width="10.75" style="1" customWidth="1"/>
    <col min="6" max="6" width="12.125" style="1" customWidth="1"/>
    <col min="7" max="7" width="9" style="1"/>
    <col min="8" max="8" width="10" style="1" customWidth="1"/>
    <col min="9" max="16384" width="9" style="1"/>
  </cols>
  <sheetData>
    <row r="1" spans="1:8" ht="39" customHeight="1">
      <c r="A1" s="17" t="s">
        <v>43</v>
      </c>
      <c r="B1" s="18"/>
      <c r="C1" s="18"/>
      <c r="D1" s="18"/>
      <c r="E1" s="18"/>
      <c r="F1" s="18"/>
      <c r="G1" s="18"/>
      <c r="H1" s="18"/>
    </row>
    <row r="2" spans="1:8" ht="30" customHeight="1">
      <c r="A2" s="2" t="s">
        <v>0</v>
      </c>
      <c r="B2" s="2" t="s">
        <v>21</v>
      </c>
      <c r="C2" s="2" t="s">
        <v>22</v>
      </c>
      <c r="D2" s="2" t="s">
        <v>1</v>
      </c>
      <c r="E2" s="2" t="s">
        <v>2</v>
      </c>
      <c r="F2" s="2" t="s">
        <v>3</v>
      </c>
      <c r="G2" s="2" t="s">
        <v>4</v>
      </c>
      <c r="H2" s="3" t="s">
        <v>5</v>
      </c>
    </row>
    <row r="3" spans="1:8" ht="26.25" customHeight="1">
      <c r="A3" s="13">
        <v>1</v>
      </c>
      <c r="B3" s="12" t="s">
        <v>6</v>
      </c>
      <c r="C3" s="8" t="s">
        <v>23</v>
      </c>
      <c r="D3" s="12" t="s">
        <v>7</v>
      </c>
      <c r="E3" s="6">
        <v>896</v>
      </c>
      <c r="F3" s="6">
        <v>10.28</v>
      </c>
      <c r="G3" s="6">
        <f>ROUND(F3*E3,2)</f>
        <v>9210.8799999999992</v>
      </c>
      <c r="H3" s="3"/>
    </row>
    <row r="4" spans="1:8" ht="26.25" customHeight="1">
      <c r="A4" s="13">
        <v>2</v>
      </c>
      <c r="B4" s="12" t="s">
        <v>8</v>
      </c>
      <c r="C4" s="8" t="s">
        <v>24</v>
      </c>
      <c r="D4" s="12" t="s">
        <v>7</v>
      </c>
      <c r="E4" s="6">
        <v>350</v>
      </c>
      <c r="F4" s="6">
        <v>30.02</v>
      </c>
      <c r="G4" s="6">
        <f t="shared" ref="G4:G17" si="0">ROUND(F4*E4,2)</f>
        <v>10507</v>
      </c>
      <c r="H4" s="3"/>
    </row>
    <row r="5" spans="1:8" ht="26.25" customHeight="1">
      <c r="A5" s="13">
        <v>3</v>
      </c>
      <c r="B5" s="15" t="s">
        <v>30</v>
      </c>
      <c r="C5" s="16" t="s">
        <v>31</v>
      </c>
      <c r="D5" s="12" t="s">
        <v>7</v>
      </c>
      <c r="E5" s="6">
        <v>350</v>
      </c>
      <c r="F5" s="6">
        <v>21.43</v>
      </c>
      <c r="G5" s="6">
        <f t="shared" si="0"/>
        <v>7500.5</v>
      </c>
      <c r="H5" s="3"/>
    </row>
    <row r="6" spans="1:8" ht="26.25" customHeight="1">
      <c r="A6" s="13">
        <v>4</v>
      </c>
      <c r="B6" s="15" t="s">
        <v>29</v>
      </c>
      <c r="C6" s="16" t="s">
        <v>32</v>
      </c>
      <c r="D6" s="12" t="s">
        <v>7</v>
      </c>
      <c r="E6" s="6">
        <v>350</v>
      </c>
      <c r="F6" s="6">
        <v>22.68</v>
      </c>
      <c r="G6" s="6">
        <f t="shared" si="0"/>
        <v>7938</v>
      </c>
      <c r="H6" s="3"/>
    </row>
    <row r="7" spans="1:8" ht="26.25" customHeight="1">
      <c r="A7" s="13">
        <v>5</v>
      </c>
      <c r="B7" s="12" t="s">
        <v>25</v>
      </c>
      <c r="C7" s="8" t="s">
        <v>26</v>
      </c>
      <c r="D7" s="12" t="s">
        <v>7</v>
      </c>
      <c r="E7" s="6">
        <v>350</v>
      </c>
      <c r="F7" s="6">
        <v>12.62</v>
      </c>
      <c r="G7" s="6">
        <f t="shared" si="0"/>
        <v>4417</v>
      </c>
      <c r="H7" s="3"/>
    </row>
    <row r="8" spans="1:8" ht="26.25" customHeight="1">
      <c r="A8" s="13">
        <v>6</v>
      </c>
      <c r="B8" s="12" t="s">
        <v>27</v>
      </c>
      <c r="C8" s="8" t="s">
        <v>36</v>
      </c>
      <c r="D8" s="12" t="s">
        <v>7</v>
      </c>
      <c r="E8" s="6">
        <v>350</v>
      </c>
      <c r="F8" s="6">
        <v>18.52</v>
      </c>
      <c r="G8" s="6">
        <f t="shared" si="0"/>
        <v>6482</v>
      </c>
      <c r="H8" s="3"/>
    </row>
    <row r="9" spans="1:8" ht="26.25" customHeight="1">
      <c r="A9" s="13">
        <v>7</v>
      </c>
      <c r="B9" s="12" t="s">
        <v>33</v>
      </c>
      <c r="C9" s="8" t="s">
        <v>37</v>
      </c>
      <c r="D9" s="12" t="s">
        <v>7</v>
      </c>
      <c r="E9" s="6">
        <v>350</v>
      </c>
      <c r="F9" s="6">
        <v>21.08</v>
      </c>
      <c r="G9" s="6">
        <f t="shared" si="0"/>
        <v>7378</v>
      </c>
      <c r="H9" s="3"/>
    </row>
    <row r="10" spans="1:8" ht="26.25" customHeight="1">
      <c r="A10" s="13">
        <v>8</v>
      </c>
      <c r="B10" s="12" t="s">
        <v>28</v>
      </c>
      <c r="C10" s="8" t="s">
        <v>36</v>
      </c>
      <c r="D10" s="12" t="s">
        <v>7</v>
      </c>
      <c r="E10" s="6">
        <v>350</v>
      </c>
      <c r="F10" s="6">
        <v>18.52</v>
      </c>
      <c r="G10" s="6">
        <f t="shared" si="0"/>
        <v>6482</v>
      </c>
      <c r="H10" s="3"/>
    </row>
    <row r="11" spans="1:8" ht="26.25" customHeight="1">
      <c r="A11" s="13">
        <v>9</v>
      </c>
      <c r="B11" s="12" t="s">
        <v>9</v>
      </c>
      <c r="C11" s="16" t="s">
        <v>34</v>
      </c>
      <c r="D11" s="12" t="s">
        <v>7</v>
      </c>
      <c r="E11" s="6">
        <v>350</v>
      </c>
      <c r="F11" s="6">
        <v>20.010000000000002</v>
      </c>
      <c r="G11" s="6">
        <f t="shared" si="0"/>
        <v>7003.5</v>
      </c>
      <c r="H11" s="3"/>
    </row>
    <row r="12" spans="1:8" ht="26.25" customHeight="1">
      <c r="A12" s="13">
        <v>10</v>
      </c>
      <c r="B12" s="12" t="s">
        <v>10</v>
      </c>
      <c r="C12" s="16" t="s">
        <v>35</v>
      </c>
      <c r="D12" s="12" t="s">
        <v>7</v>
      </c>
      <c r="E12" s="6">
        <v>350</v>
      </c>
      <c r="F12" s="6">
        <v>23.63</v>
      </c>
      <c r="G12" s="6">
        <f t="shared" si="0"/>
        <v>8270.5</v>
      </c>
      <c r="H12" s="3"/>
    </row>
    <row r="13" spans="1:8" ht="26.25" customHeight="1">
      <c r="A13" s="13">
        <v>11</v>
      </c>
      <c r="B13" s="12" t="s">
        <v>11</v>
      </c>
      <c r="C13" s="8" t="s">
        <v>41</v>
      </c>
      <c r="D13" s="12" t="s">
        <v>7</v>
      </c>
      <c r="E13" s="6">
        <v>350</v>
      </c>
      <c r="F13" s="6">
        <v>15.54</v>
      </c>
      <c r="G13" s="6">
        <f t="shared" si="0"/>
        <v>5439</v>
      </c>
      <c r="H13" s="3"/>
    </row>
    <row r="14" spans="1:8" ht="26.25" customHeight="1">
      <c r="A14" s="13">
        <v>12</v>
      </c>
      <c r="B14" s="12" t="s">
        <v>12</v>
      </c>
      <c r="C14" s="8" t="s">
        <v>40</v>
      </c>
      <c r="D14" s="12" t="s">
        <v>7</v>
      </c>
      <c r="E14" s="6">
        <v>112</v>
      </c>
      <c r="F14" s="6">
        <v>48.35</v>
      </c>
      <c r="G14" s="6">
        <f t="shared" si="0"/>
        <v>5415.2</v>
      </c>
      <c r="H14" s="3"/>
    </row>
    <row r="15" spans="1:8" ht="26.25" customHeight="1">
      <c r="A15" s="13">
        <v>13</v>
      </c>
      <c r="B15" s="12" t="s">
        <v>46</v>
      </c>
      <c r="C15" s="8" t="s">
        <v>47</v>
      </c>
      <c r="D15" s="12" t="s">
        <v>48</v>
      </c>
      <c r="E15" s="6">
        <v>21</v>
      </c>
      <c r="F15" s="6">
        <v>208.4</v>
      </c>
      <c r="G15" s="6">
        <f t="shared" si="0"/>
        <v>4376.3999999999996</v>
      </c>
      <c r="H15" s="3"/>
    </row>
    <row r="16" spans="1:8" ht="26.25" customHeight="1">
      <c r="A16" s="13">
        <v>14</v>
      </c>
      <c r="B16" s="12" t="s">
        <v>13</v>
      </c>
      <c r="C16" s="8" t="s">
        <v>39</v>
      </c>
      <c r="D16" s="12" t="s">
        <v>15</v>
      </c>
      <c r="E16" s="6">
        <v>13.65</v>
      </c>
      <c r="F16" s="6">
        <v>138.93</v>
      </c>
      <c r="G16" s="6">
        <f t="shared" si="0"/>
        <v>1896.39</v>
      </c>
      <c r="H16" s="3"/>
    </row>
    <row r="17" spans="1:8" ht="26.25" customHeight="1">
      <c r="A17" s="13">
        <v>15</v>
      </c>
      <c r="B17" s="12" t="s">
        <v>14</v>
      </c>
      <c r="C17" s="8" t="s">
        <v>38</v>
      </c>
      <c r="D17" s="12" t="s">
        <v>15</v>
      </c>
      <c r="E17" s="6">
        <v>13.65</v>
      </c>
      <c r="F17" s="6">
        <v>250.08</v>
      </c>
      <c r="G17" s="6">
        <f t="shared" si="0"/>
        <v>3413.59</v>
      </c>
      <c r="H17" s="3"/>
    </row>
    <row r="18" spans="1:8" ht="26.25" customHeight="1">
      <c r="A18" s="13">
        <v>16</v>
      </c>
      <c r="B18" s="12" t="s">
        <v>16</v>
      </c>
      <c r="C18" s="8" t="s">
        <v>53</v>
      </c>
      <c r="D18" s="12"/>
      <c r="E18" s="6"/>
      <c r="F18" s="6"/>
      <c r="G18" s="6">
        <f>SUM(G3:G17)</f>
        <v>95729.959999999992</v>
      </c>
      <c r="H18" s="3"/>
    </row>
    <row r="19" spans="1:8" ht="26.25" customHeight="1">
      <c r="A19" s="13">
        <v>17</v>
      </c>
      <c r="B19" s="12" t="s">
        <v>17</v>
      </c>
      <c r="C19" s="8" t="s">
        <v>51</v>
      </c>
      <c r="D19" s="12"/>
      <c r="E19" s="6"/>
      <c r="F19" s="6"/>
      <c r="G19" s="6">
        <f>ROUND(G18*0.0356,2)</f>
        <v>3407.99</v>
      </c>
      <c r="H19" s="9"/>
    </row>
    <row r="20" spans="1:8" ht="26.25" customHeight="1">
      <c r="A20" s="13">
        <v>18</v>
      </c>
      <c r="B20" s="12" t="s">
        <v>18</v>
      </c>
      <c r="C20" s="8" t="s">
        <v>57</v>
      </c>
      <c r="D20" s="12"/>
      <c r="E20" s="6"/>
      <c r="F20" s="6"/>
      <c r="G20" s="6">
        <f>ROUND((G18+G19)*0.05,2)</f>
        <v>4956.8999999999996</v>
      </c>
      <c r="H20" s="10"/>
    </row>
    <row r="21" spans="1:8" ht="26.25" customHeight="1">
      <c r="A21" s="13">
        <v>19</v>
      </c>
      <c r="B21" s="12" t="s">
        <v>19</v>
      </c>
      <c r="C21" s="8" t="s">
        <v>59</v>
      </c>
      <c r="D21" s="12"/>
      <c r="E21" s="6"/>
      <c r="F21" s="6"/>
      <c r="G21" s="6">
        <f>ROUND((G20+G19+G18)*0.05,2)</f>
        <v>5204.74</v>
      </c>
      <c r="H21" s="10"/>
    </row>
    <row r="22" spans="1:8" ht="26.25" customHeight="1">
      <c r="A22" s="13">
        <v>20</v>
      </c>
      <c r="B22" s="12" t="s">
        <v>20</v>
      </c>
      <c r="C22" s="12" t="s">
        <v>58</v>
      </c>
      <c r="D22" s="12"/>
      <c r="E22" s="6"/>
      <c r="F22" s="6"/>
      <c r="G22" s="6">
        <f>ROUND((G21+G20+G19+G18)*0.03,2)</f>
        <v>3278.99</v>
      </c>
      <c r="H22" s="11"/>
    </row>
    <row r="23" spans="1:8" ht="26.25" customHeight="1">
      <c r="A23" s="19" t="s">
        <v>4</v>
      </c>
      <c r="B23" s="19"/>
      <c r="C23" s="8" t="s">
        <v>54</v>
      </c>
      <c r="D23" s="13"/>
      <c r="E23" s="13"/>
      <c r="F23" s="14"/>
      <c r="G23" s="12">
        <f>G22+G21+G20+G19+G18</f>
        <v>112578.57999999999</v>
      </c>
      <c r="H23" s="3"/>
    </row>
    <row r="25" spans="1:8">
      <c r="D25" s="20" t="s">
        <v>55</v>
      </c>
      <c r="E25" s="20"/>
      <c r="F25" s="20"/>
      <c r="G25" s="20"/>
    </row>
    <row r="26" spans="1:8">
      <c r="D26" s="20" t="s">
        <v>56</v>
      </c>
      <c r="E26" s="20"/>
      <c r="F26" s="20"/>
      <c r="G26" s="20"/>
    </row>
  </sheetData>
  <mergeCells count="4">
    <mergeCell ref="A1:H1"/>
    <mergeCell ref="A23:B23"/>
    <mergeCell ref="D25:G25"/>
    <mergeCell ref="D26:G26"/>
  </mergeCells>
  <phoneticPr fontId="1" type="noConversion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F3" sqref="F3:G23"/>
    </sheetView>
  </sheetViews>
  <sheetFormatPr defaultColWidth="9" defaultRowHeight="14.25"/>
  <cols>
    <col min="1" max="1" width="7.625" style="1" customWidth="1"/>
    <col min="2" max="2" width="27.375" style="1" customWidth="1"/>
    <col min="3" max="3" width="32.75" style="1" customWidth="1"/>
    <col min="4" max="4" width="9" style="1"/>
    <col min="5" max="5" width="10.75" style="1" customWidth="1"/>
    <col min="6" max="6" width="13" style="1" customWidth="1"/>
    <col min="7" max="7" width="9" style="1"/>
    <col min="8" max="8" width="10" style="1" customWidth="1"/>
    <col min="9" max="16384" width="9" style="1"/>
  </cols>
  <sheetData>
    <row r="1" spans="1:8" ht="39" customHeight="1">
      <c r="A1" s="17" t="s">
        <v>44</v>
      </c>
      <c r="B1" s="18"/>
      <c r="C1" s="18"/>
      <c r="D1" s="18"/>
      <c r="E1" s="18"/>
      <c r="F1" s="18"/>
      <c r="G1" s="18"/>
      <c r="H1" s="18"/>
    </row>
    <row r="2" spans="1:8" ht="30" customHeight="1">
      <c r="A2" s="2" t="s">
        <v>0</v>
      </c>
      <c r="B2" s="2" t="s">
        <v>21</v>
      </c>
      <c r="C2" s="2" t="s">
        <v>22</v>
      </c>
      <c r="D2" s="2" t="s">
        <v>1</v>
      </c>
      <c r="E2" s="2" t="s">
        <v>2</v>
      </c>
      <c r="F2" s="2" t="s">
        <v>3</v>
      </c>
      <c r="G2" s="2" t="s">
        <v>4</v>
      </c>
      <c r="H2" s="3" t="s">
        <v>5</v>
      </c>
    </row>
    <row r="3" spans="1:8" ht="26.25" customHeight="1">
      <c r="A3" s="13">
        <v>1</v>
      </c>
      <c r="B3" s="12" t="s">
        <v>6</v>
      </c>
      <c r="C3" s="8" t="s">
        <v>23</v>
      </c>
      <c r="D3" s="12" t="s">
        <v>7</v>
      </c>
      <c r="E3" s="6">
        <v>420</v>
      </c>
      <c r="F3" s="6">
        <v>10.28</v>
      </c>
      <c r="G3" s="6">
        <f>ROUND(F3*E3,2)</f>
        <v>4317.6000000000004</v>
      </c>
      <c r="H3" s="3"/>
    </row>
    <row r="4" spans="1:8" ht="26.25" customHeight="1">
      <c r="A4" s="13">
        <v>2</v>
      </c>
      <c r="B4" s="12" t="s">
        <v>8</v>
      </c>
      <c r="C4" s="8" t="s">
        <v>24</v>
      </c>
      <c r="D4" s="12" t="s">
        <v>7</v>
      </c>
      <c r="E4" s="6">
        <v>240</v>
      </c>
      <c r="F4" s="6">
        <v>30.02</v>
      </c>
      <c r="G4" s="6">
        <f t="shared" ref="G4:G17" si="0">ROUND(F4*E4,2)</f>
        <v>7204.8</v>
      </c>
      <c r="H4" s="3"/>
    </row>
    <row r="5" spans="1:8" ht="26.25" customHeight="1">
      <c r="A5" s="13">
        <v>3</v>
      </c>
      <c r="B5" s="15" t="s">
        <v>30</v>
      </c>
      <c r="C5" s="16" t="s">
        <v>31</v>
      </c>
      <c r="D5" s="12" t="s">
        <v>7</v>
      </c>
      <c r="E5" s="6">
        <v>240</v>
      </c>
      <c r="F5" s="6">
        <v>21.43</v>
      </c>
      <c r="G5" s="6">
        <f t="shared" si="0"/>
        <v>5143.2</v>
      </c>
      <c r="H5" s="3"/>
    </row>
    <row r="6" spans="1:8" ht="26.25" customHeight="1">
      <c r="A6" s="13">
        <v>4</v>
      </c>
      <c r="B6" s="15" t="s">
        <v>29</v>
      </c>
      <c r="C6" s="16" t="s">
        <v>32</v>
      </c>
      <c r="D6" s="12" t="s">
        <v>7</v>
      </c>
      <c r="E6" s="6">
        <v>240</v>
      </c>
      <c r="F6" s="6">
        <v>22.68</v>
      </c>
      <c r="G6" s="6">
        <f t="shared" si="0"/>
        <v>5443.2</v>
      </c>
      <c r="H6" s="3"/>
    </row>
    <row r="7" spans="1:8" ht="26.25" customHeight="1">
      <c r="A7" s="13">
        <v>5</v>
      </c>
      <c r="B7" s="12" t="s">
        <v>25</v>
      </c>
      <c r="C7" s="8" t="s">
        <v>26</v>
      </c>
      <c r="D7" s="12" t="s">
        <v>7</v>
      </c>
      <c r="E7" s="6">
        <v>240</v>
      </c>
      <c r="F7" s="6">
        <v>12.62</v>
      </c>
      <c r="G7" s="6">
        <f t="shared" si="0"/>
        <v>3028.8</v>
      </c>
      <c r="H7" s="3"/>
    </row>
    <row r="8" spans="1:8" ht="26.25" customHeight="1">
      <c r="A8" s="13">
        <v>6</v>
      </c>
      <c r="B8" s="12" t="s">
        <v>27</v>
      </c>
      <c r="C8" s="8" t="s">
        <v>36</v>
      </c>
      <c r="D8" s="12" t="s">
        <v>7</v>
      </c>
      <c r="E8" s="6">
        <v>240</v>
      </c>
      <c r="F8" s="6">
        <v>18.52</v>
      </c>
      <c r="G8" s="6">
        <f t="shared" si="0"/>
        <v>4444.8</v>
      </c>
      <c r="H8" s="3"/>
    </row>
    <row r="9" spans="1:8" ht="26.25" customHeight="1">
      <c r="A9" s="13">
        <v>7</v>
      </c>
      <c r="B9" s="12" t="s">
        <v>33</v>
      </c>
      <c r="C9" s="8" t="s">
        <v>37</v>
      </c>
      <c r="D9" s="12" t="s">
        <v>7</v>
      </c>
      <c r="E9" s="6">
        <v>240</v>
      </c>
      <c r="F9" s="6">
        <v>21.08</v>
      </c>
      <c r="G9" s="6">
        <f t="shared" si="0"/>
        <v>5059.2</v>
      </c>
      <c r="H9" s="3"/>
    </row>
    <row r="10" spans="1:8" ht="26.25" customHeight="1">
      <c r="A10" s="13">
        <v>8</v>
      </c>
      <c r="B10" s="12" t="s">
        <v>28</v>
      </c>
      <c r="C10" s="8" t="s">
        <v>36</v>
      </c>
      <c r="D10" s="12" t="s">
        <v>7</v>
      </c>
      <c r="E10" s="6">
        <v>240</v>
      </c>
      <c r="F10" s="6">
        <v>18.52</v>
      </c>
      <c r="G10" s="6">
        <f t="shared" si="0"/>
        <v>4444.8</v>
      </c>
      <c r="H10" s="3"/>
    </row>
    <row r="11" spans="1:8" ht="26.25" customHeight="1">
      <c r="A11" s="13">
        <v>9</v>
      </c>
      <c r="B11" s="12" t="s">
        <v>9</v>
      </c>
      <c r="C11" s="16" t="s">
        <v>34</v>
      </c>
      <c r="D11" s="12" t="s">
        <v>7</v>
      </c>
      <c r="E11" s="6">
        <v>240</v>
      </c>
      <c r="F11" s="6">
        <v>20.010000000000002</v>
      </c>
      <c r="G11" s="6">
        <f t="shared" si="0"/>
        <v>4802.3999999999996</v>
      </c>
      <c r="H11" s="3"/>
    </row>
    <row r="12" spans="1:8" ht="26.25" customHeight="1">
      <c r="A12" s="13">
        <v>10</v>
      </c>
      <c r="B12" s="12" t="s">
        <v>10</v>
      </c>
      <c r="C12" s="16" t="s">
        <v>35</v>
      </c>
      <c r="D12" s="12" t="s">
        <v>7</v>
      </c>
      <c r="E12" s="6">
        <v>240</v>
      </c>
      <c r="F12" s="6">
        <v>23.63</v>
      </c>
      <c r="G12" s="6">
        <f t="shared" si="0"/>
        <v>5671.2</v>
      </c>
      <c r="H12" s="3"/>
    </row>
    <row r="13" spans="1:8" ht="26.25" customHeight="1">
      <c r="A13" s="13">
        <v>11</v>
      </c>
      <c r="B13" s="12" t="s">
        <v>11</v>
      </c>
      <c r="C13" s="8" t="s">
        <v>41</v>
      </c>
      <c r="D13" s="12" t="s">
        <v>7</v>
      </c>
      <c r="E13" s="6">
        <v>240</v>
      </c>
      <c r="F13" s="6">
        <v>15.54</v>
      </c>
      <c r="G13" s="6">
        <f t="shared" si="0"/>
        <v>3729.6</v>
      </c>
      <c r="H13" s="3"/>
    </row>
    <row r="14" spans="1:8" ht="26.25" customHeight="1">
      <c r="A14" s="13">
        <v>12</v>
      </c>
      <c r="B14" s="12" t="s">
        <v>12</v>
      </c>
      <c r="C14" s="8" t="s">
        <v>40</v>
      </c>
      <c r="D14" s="12" t="s">
        <v>7</v>
      </c>
      <c r="E14" s="6">
        <v>68</v>
      </c>
      <c r="F14" s="6">
        <v>48.35</v>
      </c>
      <c r="G14" s="6">
        <f t="shared" si="0"/>
        <v>3287.8</v>
      </c>
      <c r="H14" s="3"/>
    </row>
    <row r="15" spans="1:8" ht="26.25" customHeight="1">
      <c r="A15" s="13">
        <v>13</v>
      </c>
      <c r="B15" s="12" t="s">
        <v>46</v>
      </c>
      <c r="C15" s="8" t="s">
        <v>47</v>
      </c>
      <c r="D15" s="12" t="s">
        <v>48</v>
      </c>
      <c r="E15" s="6">
        <v>15.36</v>
      </c>
      <c r="F15" s="6">
        <v>208.4</v>
      </c>
      <c r="G15" s="6">
        <f t="shared" si="0"/>
        <v>3201.02</v>
      </c>
      <c r="H15" s="3"/>
    </row>
    <row r="16" spans="1:8" ht="26.25" customHeight="1">
      <c r="A16" s="13">
        <v>14</v>
      </c>
      <c r="B16" s="12" t="s">
        <v>13</v>
      </c>
      <c r="C16" s="8" t="s">
        <v>39</v>
      </c>
      <c r="D16" s="12" t="s">
        <v>15</v>
      </c>
      <c r="E16" s="6">
        <v>12.48</v>
      </c>
      <c r="F16" s="6">
        <v>138.93</v>
      </c>
      <c r="G16" s="6">
        <f t="shared" si="0"/>
        <v>1733.85</v>
      </c>
      <c r="H16" s="3"/>
    </row>
    <row r="17" spans="1:8" ht="26.25" customHeight="1">
      <c r="A17" s="13">
        <v>15</v>
      </c>
      <c r="B17" s="12" t="s">
        <v>14</v>
      </c>
      <c r="C17" s="8" t="s">
        <v>38</v>
      </c>
      <c r="D17" s="12" t="s">
        <v>15</v>
      </c>
      <c r="E17" s="6">
        <v>12.48</v>
      </c>
      <c r="F17" s="6">
        <v>250.08</v>
      </c>
      <c r="G17" s="6">
        <f t="shared" si="0"/>
        <v>3121</v>
      </c>
      <c r="H17" s="3"/>
    </row>
    <row r="18" spans="1:8" ht="26.25" customHeight="1">
      <c r="A18" s="13">
        <v>16</v>
      </c>
      <c r="B18" s="12" t="s">
        <v>16</v>
      </c>
      <c r="C18" s="8" t="s">
        <v>53</v>
      </c>
      <c r="D18" s="12"/>
      <c r="E18" s="6"/>
      <c r="F18" s="6"/>
      <c r="G18" s="6">
        <f>SUM(G3:G17)</f>
        <v>64633.27</v>
      </c>
      <c r="H18" s="3"/>
    </row>
    <row r="19" spans="1:8" ht="26.25" customHeight="1">
      <c r="A19" s="13">
        <v>17</v>
      </c>
      <c r="B19" s="12" t="s">
        <v>17</v>
      </c>
      <c r="C19" s="8" t="s">
        <v>51</v>
      </c>
      <c r="D19" s="12"/>
      <c r="E19" s="6"/>
      <c r="F19" s="6"/>
      <c r="G19" s="6">
        <f>ROUND(G18*0.0356,2)</f>
        <v>2300.94</v>
      </c>
      <c r="H19" s="9"/>
    </row>
    <row r="20" spans="1:8" ht="26.25" customHeight="1">
      <c r="A20" s="13">
        <v>18</v>
      </c>
      <c r="B20" s="12" t="s">
        <v>18</v>
      </c>
      <c r="C20" s="8" t="s">
        <v>57</v>
      </c>
      <c r="D20" s="12"/>
      <c r="E20" s="6"/>
      <c r="F20" s="6"/>
      <c r="G20" s="6">
        <f>ROUND((G18+G19)*0.05,2)</f>
        <v>3346.71</v>
      </c>
      <c r="H20" s="10"/>
    </row>
    <row r="21" spans="1:8" ht="26.25" customHeight="1">
      <c r="A21" s="13">
        <v>19</v>
      </c>
      <c r="B21" s="12" t="s">
        <v>19</v>
      </c>
      <c r="C21" s="8" t="s">
        <v>59</v>
      </c>
      <c r="D21" s="12"/>
      <c r="E21" s="6"/>
      <c r="F21" s="6"/>
      <c r="G21" s="6">
        <f>ROUND((G20+G19+G18)*0.05,2)</f>
        <v>3514.05</v>
      </c>
      <c r="H21" s="10"/>
    </row>
    <row r="22" spans="1:8" ht="26.25" customHeight="1">
      <c r="A22" s="13">
        <v>20</v>
      </c>
      <c r="B22" s="12" t="s">
        <v>20</v>
      </c>
      <c r="C22" s="12" t="s">
        <v>58</v>
      </c>
      <c r="D22" s="12"/>
      <c r="E22" s="6"/>
      <c r="F22" s="6"/>
      <c r="G22" s="6">
        <f>ROUND((G21+G20+G19+G18)*0.03,2)</f>
        <v>2213.85</v>
      </c>
      <c r="H22" s="11"/>
    </row>
    <row r="23" spans="1:8" ht="26.25" customHeight="1">
      <c r="A23" s="19" t="s">
        <v>4</v>
      </c>
      <c r="B23" s="19"/>
      <c r="C23" s="8" t="s">
        <v>54</v>
      </c>
      <c r="D23" s="13"/>
      <c r="E23" s="13"/>
      <c r="F23" s="14"/>
      <c r="G23" s="12">
        <f>G22+G21+G20+G19+G18</f>
        <v>76008.819999999992</v>
      </c>
      <c r="H23" s="3"/>
    </row>
    <row r="25" spans="1:8">
      <c r="D25" s="20" t="s">
        <v>55</v>
      </c>
      <c r="E25" s="20"/>
      <c r="F25" s="20"/>
      <c r="G25" s="20"/>
    </row>
    <row r="26" spans="1:8">
      <c r="D26" s="20" t="s">
        <v>56</v>
      </c>
      <c r="E26" s="20"/>
      <c r="F26" s="20"/>
      <c r="G26" s="20"/>
    </row>
  </sheetData>
  <mergeCells count="4">
    <mergeCell ref="A1:H1"/>
    <mergeCell ref="A23:B23"/>
    <mergeCell ref="D25:G25"/>
    <mergeCell ref="D26:G26"/>
  </mergeCells>
  <phoneticPr fontId="1" type="noConversion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pane xSplit="4" ySplit="2" topLeftCell="E12" activePane="bottomRight" state="frozen"/>
      <selection pane="topRight" activeCell="E1" sqref="E1"/>
      <selection pane="bottomLeft" activeCell="A3" sqref="A3"/>
      <selection pane="bottomRight" activeCell="I25" sqref="I25"/>
    </sheetView>
  </sheetViews>
  <sheetFormatPr defaultColWidth="9" defaultRowHeight="14.25"/>
  <cols>
    <col min="1" max="1" width="7.625" style="1" customWidth="1"/>
    <col min="2" max="2" width="28.25" style="1" customWidth="1"/>
    <col min="3" max="3" width="31.875" style="1" customWidth="1"/>
    <col min="4" max="4" width="9" style="1"/>
    <col min="5" max="5" width="10.75" style="1" customWidth="1"/>
    <col min="6" max="6" width="13" style="1" customWidth="1"/>
    <col min="7" max="7" width="11.75" style="1"/>
    <col min="8" max="8" width="10" style="1" customWidth="1"/>
    <col min="9" max="16384" width="9" style="1"/>
  </cols>
  <sheetData>
    <row r="1" spans="1:10" ht="39" customHeight="1">
      <c r="A1" s="17" t="s">
        <v>45</v>
      </c>
      <c r="B1" s="18"/>
      <c r="C1" s="18"/>
      <c r="D1" s="18"/>
      <c r="E1" s="18"/>
      <c r="F1" s="18"/>
      <c r="G1" s="18"/>
      <c r="H1" s="18"/>
    </row>
    <row r="2" spans="1:10" ht="30" customHeight="1">
      <c r="A2" s="2" t="s">
        <v>0</v>
      </c>
      <c r="B2" s="2" t="s">
        <v>21</v>
      </c>
      <c r="C2" s="2" t="s">
        <v>22</v>
      </c>
      <c r="D2" s="2" t="s">
        <v>1</v>
      </c>
      <c r="E2" s="2" t="s">
        <v>2</v>
      </c>
      <c r="F2" s="2" t="s">
        <v>3</v>
      </c>
      <c r="G2" s="2" t="s">
        <v>4</v>
      </c>
      <c r="H2" s="3" t="s">
        <v>5</v>
      </c>
    </row>
    <row r="3" spans="1:10" ht="26.25" customHeight="1">
      <c r="A3" s="4">
        <v>1</v>
      </c>
      <c r="B3" s="5" t="s">
        <v>6</v>
      </c>
      <c r="C3" s="8" t="s">
        <v>23</v>
      </c>
      <c r="D3" s="5" t="s">
        <v>7</v>
      </c>
      <c r="E3" s="6">
        <v>420</v>
      </c>
      <c r="F3" s="6">
        <v>10.28</v>
      </c>
      <c r="G3" s="6">
        <f>ROUND(F3*E3,2)</f>
        <v>4317.6000000000004</v>
      </c>
      <c r="H3" s="3"/>
    </row>
    <row r="4" spans="1:10" ht="26.25" customHeight="1">
      <c r="A4" s="4">
        <v>2</v>
      </c>
      <c r="B4" s="5" t="s">
        <v>8</v>
      </c>
      <c r="C4" s="8" t="s">
        <v>24</v>
      </c>
      <c r="D4" s="5" t="s">
        <v>7</v>
      </c>
      <c r="E4" s="6">
        <v>225</v>
      </c>
      <c r="F4" s="6">
        <v>30.02</v>
      </c>
      <c r="G4" s="6">
        <f t="shared" ref="G4:G17" si="0">ROUND(F4*E4,2)</f>
        <v>6754.5</v>
      </c>
      <c r="H4" s="3"/>
    </row>
    <row r="5" spans="1:10" ht="26.25" customHeight="1">
      <c r="A5" s="13">
        <v>3</v>
      </c>
      <c r="B5" s="15" t="s">
        <v>30</v>
      </c>
      <c r="C5" s="16" t="s">
        <v>31</v>
      </c>
      <c r="D5" s="12" t="s">
        <v>7</v>
      </c>
      <c r="E5" s="6">
        <v>225</v>
      </c>
      <c r="F5" s="6">
        <v>21.43</v>
      </c>
      <c r="G5" s="6">
        <f t="shared" si="0"/>
        <v>4821.75</v>
      </c>
      <c r="H5" s="3"/>
    </row>
    <row r="6" spans="1:10" ht="26.25" customHeight="1">
      <c r="A6" s="13">
        <v>4</v>
      </c>
      <c r="B6" s="15" t="s">
        <v>29</v>
      </c>
      <c r="C6" s="16" t="s">
        <v>32</v>
      </c>
      <c r="D6" s="12" t="s">
        <v>7</v>
      </c>
      <c r="E6" s="6">
        <v>225</v>
      </c>
      <c r="F6" s="6">
        <v>22.68</v>
      </c>
      <c r="G6" s="6">
        <f t="shared" si="0"/>
        <v>5103</v>
      </c>
      <c r="H6" s="3"/>
    </row>
    <row r="7" spans="1:10" ht="26.25" customHeight="1">
      <c r="A7" s="13">
        <v>5</v>
      </c>
      <c r="B7" s="12" t="s">
        <v>25</v>
      </c>
      <c r="C7" s="8" t="s">
        <v>26</v>
      </c>
      <c r="D7" s="5" t="s">
        <v>7</v>
      </c>
      <c r="E7" s="6">
        <v>225</v>
      </c>
      <c r="F7" s="6">
        <v>12.62</v>
      </c>
      <c r="G7" s="6">
        <f t="shared" si="0"/>
        <v>2839.5</v>
      </c>
      <c r="H7" s="3"/>
    </row>
    <row r="8" spans="1:10" ht="26.25" customHeight="1">
      <c r="A8" s="13">
        <v>6</v>
      </c>
      <c r="B8" s="12" t="s">
        <v>27</v>
      </c>
      <c r="C8" s="8" t="s">
        <v>36</v>
      </c>
      <c r="D8" s="5" t="s">
        <v>7</v>
      </c>
      <c r="E8" s="6">
        <v>225</v>
      </c>
      <c r="F8" s="6">
        <v>18.52</v>
      </c>
      <c r="G8" s="6">
        <f t="shared" si="0"/>
        <v>4167</v>
      </c>
      <c r="H8" s="3"/>
    </row>
    <row r="9" spans="1:10" ht="26.25" customHeight="1">
      <c r="A9" s="13">
        <v>7</v>
      </c>
      <c r="B9" s="12" t="s">
        <v>33</v>
      </c>
      <c r="C9" s="8" t="s">
        <v>37</v>
      </c>
      <c r="D9" s="5" t="s">
        <v>7</v>
      </c>
      <c r="E9" s="6">
        <v>225</v>
      </c>
      <c r="F9" s="6">
        <v>21.08</v>
      </c>
      <c r="G9" s="6">
        <f t="shared" si="0"/>
        <v>4743</v>
      </c>
      <c r="H9" s="3"/>
    </row>
    <row r="10" spans="1:10" ht="26.25" customHeight="1">
      <c r="A10" s="13">
        <v>8</v>
      </c>
      <c r="B10" s="12" t="s">
        <v>28</v>
      </c>
      <c r="C10" s="8" t="s">
        <v>36</v>
      </c>
      <c r="D10" s="5" t="s">
        <v>7</v>
      </c>
      <c r="E10" s="6">
        <v>225</v>
      </c>
      <c r="F10" s="6">
        <v>18.52</v>
      </c>
      <c r="G10" s="6">
        <f t="shared" si="0"/>
        <v>4167</v>
      </c>
      <c r="H10" s="3"/>
    </row>
    <row r="11" spans="1:10" ht="26.25" customHeight="1">
      <c r="A11" s="13">
        <v>9</v>
      </c>
      <c r="B11" s="5" t="s">
        <v>9</v>
      </c>
      <c r="C11" s="16" t="s">
        <v>34</v>
      </c>
      <c r="D11" s="5" t="s">
        <v>7</v>
      </c>
      <c r="E11" s="6">
        <v>225</v>
      </c>
      <c r="F11" s="6">
        <v>20.010000000000002</v>
      </c>
      <c r="G11" s="6">
        <f t="shared" si="0"/>
        <v>4502.25</v>
      </c>
      <c r="H11" s="3"/>
    </row>
    <row r="12" spans="1:10" ht="26.25" customHeight="1">
      <c r="A12" s="13">
        <v>10</v>
      </c>
      <c r="B12" s="5" t="s">
        <v>10</v>
      </c>
      <c r="C12" s="16" t="s">
        <v>35</v>
      </c>
      <c r="D12" s="5" t="s">
        <v>7</v>
      </c>
      <c r="E12" s="6">
        <v>225</v>
      </c>
      <c r="F12" s="6">
        <v>23.63</v>
      </c>
      <c r="G12" s="6">
        <f t="shared" si="0"/>
        <v>5316.75</v>
      </c>
      <c r="H12" s="3"/>
    </row>
    <row r="13" spans="1:10" ht="26.25" customHeight="1">
      <c r="A13" s="13">
        <v>11</v>
      </c>
      <c r="B13" s="5" t="s">
        <v>11</v>
      </c>
      <c r="C13" s="8" t="s">
        <v>41</v>
      </c>
      <c r="D13" s="5" t="s">
        <v>7</v>
      </c>
      <c r="E13" s="6">
        <v>225</v>
      </c>
      <c r="F13" s="6">
        <v>15.54</v>
      </c>
      <c r="G13" s="6">
        <f t="shared" si="0"/>
        <v>3496.5</v>
      </c>
      <c r="H13" s="3"/>
    </row>
    <row r="14" spans="1:10" ht="26.25" customHeight="1">
      <c r="A14" s="13">
        <v>12</v>
      </c>
      <c r="B14" s="5" t="s">
        <v>12</v>
      </c>
      <c r="C14" s="8" t="s">
        <v>40</v>
      </c>
      <c r="D14" s="5" t="s">
        <v>7</v>
      </c>
      <c r="E14" s="6">
        <v>58</v>
      </c>
      <c r="F14" s="6">
        <v>48.35</v>
      </c>
      <c r="G14" s="6">
        <f t="shared" si="0"/>
        <v>2804.3</v>
      </c>
      <c r="H14" s="3"/>
      <c r="J14" s="7"/>
    </row>
    <row r="15" spans="1:10" ht="26.25" customHeight="1">
      <c r="A15" s="13">
        <v>13</v>
      </c>
      <c r="B15" s="12" t="s">
        <v>46</v>
      </c>
      <c r="C15" s="8" t="s">
        <v>47</v>
      </c>
      <c r="D15" s="12" t="s">
        <v>48</v>
      </c>
      <c r="E15" s="6">
        <v>14.5</v>
      </c>
      <c r="F15" s="6">
        <v>208.4</v>
      </c>
      <c r="G15" s="6">
        <f t="shared" si="0"/>
        <v>3021.8</v>
      </c>
      <c r="H15" s="3"/>
    </row>
    <row r="16" spans="1:10" ht="26.25" customHeight="1">
      <c r="A16" s="13">
        <v>14</v>
      </c>
      <c r="B16" s="5" t="s">
        <v>13</v>
      </c>
      <c r="C16" s="8" t="s">
        <v>39</v>
      </c>
      <c r="D16" s="12" t="s">
        <v>15</v>
      </c>
      <c r="E16" s="6">
        <v>11.7</v>
      </c>
      <c r="F16" s="6">
        <v>138.93</v>
      </c>
      <c r="G16" s="6">
        <f t="shared" si="0"/>
        <v>1625.48</v>
      </c>
      <c r="H16" s="3"/>
    </row>
    <row r="17" spans="1:8" ht="26.25" customHeight="1">
      <c r="A17" s="13">
        <v>15</v>
      </c>
      <c r="B17" s="5" t="s">
        <v>14</v>
      </c>
      <c r="C17" s="8" t="s">
        <v>38</v>
      </c>
      <c r="D17" s="5" t="s">
        <v>15</v>
      </c>
      <c r="E17" s="6">
        <v>11.7</v>
      </c>
      <c r="F17" s="6">
        <v>250.08</v>
      </c>
      <c r="G17" s="6">
        <f t="shared" si="0"/>
        <v>2925.94</v>
      </c>
      <c r="H17" s="3"/>
    </row>
    <row r="18" spans="1:8" ht="26.25" customHeight="1">
      <c r="A18" s="13">
        <v>16</v>
      </c>
      <c r="B18" s="5" t="s">
        <v>16</v>
      </c>
      <c r="C18" s="8" t="s">
        <v>53</v>
      </c>
      <c r="D18" s="5"/>
      <c r="E18" s="6"/>
      <c r="F18" s="6"/>
      <c r="G18" s="6">
        <f>SUM(G3:G17)</f>
        <v>60606.37000000001</v>
      </c>
      <c r="H18" s="3"/>
    </row>
    <row r="19" spans="1:8" ht="26.25" customHeight="1">
      <c r="A19" s="13">
        <v>17</v>
      </c>
      <c r="B19" s="5" t="s">
        <v>17</v>
      </c>
      <c r="C19" s="8" t="s">
        <v>51</v>
      </c>
      <c r="D19" s="12"/>
      <c r="E19" s="6"/>
      <c r="F19" s="6"/>
      <c r="G19" s="6">
        <f>ROUND(G18*0.0356,2)</f>
        <v>2157.59</v>
      </c>
      <c r="H19" s="9"/>
    </row>
    <row r="20" spans="1:8" ht="26.25" customHeight="1">
      <c r="A20" s="13">
        <v>18</v>
      </c>
      <c r="B20" s="5" t="s">
        <v>18</v>
      </c>
      <c r="C20" s="8" t="s">
        <v>57</v>
      </c>
      <c r="D20" s="12"/>
      <c r="E20" s="6"/>
      <c r="F20" s="6"/>
      <c r="G20" s="6">
        <f>ROUND((G18+G19)*0.05,2)</f>
        <v>3138.2</v>
      </c>
      <c r="H20" s="10"/>
    </row>
    <row r="21" spans="1:8" ht="26.25" customHeight="1">
      <c r="A21" s="13">
        <v>19</v>
      </c>
      <c r="B21" s="5" t="s">
        <v>19</v>
      </c>
      <c r="C21" s="8" t="s">
        <v>59</v>
      </c>
      <c r="D21" s="12"/>
      <c r="E21" s="6"/>
      <c r="F21" s="6"/>
      <c r="G21" s="6">
        <f>ROUND((G20+G19+G18)*0.05,2)</f>
        <v>3295.11</v>
      </c>
      <c r="H21" s="10"/>
    </row>
    <row r="22" spans="1:8" ht="26.25" customHeight="1">
      <c r="A22" s="13">
        <v>20</v>
      </c>
      <c r="B22" s="5" t="s">
        <v>20</v>
      </c>
      <c r="C22" s="12" t="s">
        <v>58</v>
      </c>
      <c r="D22" s="12"/>
      <c r="E22" s="6"/>
      <c r="F22" s="6"/>
      <c r="G22" s="6">
        <f>ROUND((G21+G20+G19+G18)*0.03,2)</f>
        <v>2075.92</v>
      </c>
      <c r="H22" s="11"/>
    </row>
    <row r="23" spans="1:8" ht="26.25" customHeight="1">
      <c r="A23" s="19" t="s">
        <v>4</v>
      </c>
      <c r="B23" s="19"/>
      <c r="C23" s="8" t="s">
        <v>54</v>
      </c>
      <c r="D23" s="4"/>
      <c r="E23" s="4"/>
      <c r="F23" s="14"/>
      <c r="G23" s="12">
        <f>G22+G21+G20+G19+G18</f>
        <v>71273.19</v>
      </c>
      <c r="H23" s="3"/>
    </row>
    <row r="25" spans="1:8">
      <c r="D25" s="20" t="s">
        <v>55</v>
      </c>
      <c r="E25" s="20"/>
      <c r="F25" s="20"/>
      <c r="G25" s="20"/>
    </row>
    <row r="26" spans="1:8">
      <c r="D26" s="20" t="s">
        <v>56</v>
      </c>
      <c r="E26" s="20"/>
      <c r="F26" s="20"/>
      <c r="G26" s="20"/>
    </row>
  </sheetData>
  <mergeCells count="4">
    <mergeCell ref="A1:H1"/>
    <mergeCell ref="A23:B23"/>
    <mergeCell ref="D25:G25"/>
    <mergeCell ref="D26:G26"/>
  </mergeCells>
  <phoneticPr fontId="1" type="noConversion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7号楼</vt:lpstr>
      <vt:lpstr>10号楼</vt:lpstr>
      <vt:lpstr>11号楼</vt:lpstr>
      <vt:lpstr>12号楼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LEGION</dc:creator>
  <cp:lastModifiedBy>Windows User</cp:lastModifiedBy>
  <cp:lastPrinted>2023-09-20T08:50:46Z</cp:lastPrinted>
  <dcterms:created xsi:type="dcterms:W3CDTF">2015-06-05T18:19:00Z</dcterms:created>
  <dcterms:modified xsi:type="dcterms:W3CDTF">2025-06-03T02:12:04Z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eadingLayout">
    <vt:bool>true</vt:bool>
  </property>
</Properties>
</file>